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BoQ Besik Bakhturidze" sheetId="1" r:id="rId1"/>
    <sheet name="Electrical Works 12x13" sheetId="2" r:id="rId2"/>
    <sheet name="Water Sanitation" sheetId="3" r:id="rId3"/>
  </sheets>
  <definedNames>
    <definedName name="_xlnm._FilterDatabase" localSheetId="2" hidden="1">'Water Sanitation'!$A$1:$G$65</definedName>
    <definedName name="_xlfn._FV" hidden="1">#NAME?</definedName>
    <definedName name="_xlnm.Print_Area" localSheetId="2">'Water Sanitation'!$A$1:$F$65</definedName>
  </definedNames>
  <calcPr fullCalcOnLoad="1"/>
</workbook>
</file>

<file path=xl/sharedStrings.xml><?xml version="1.0" encoding="utf-8"?>
<sst xmlns="http://schemas.openxmlformats.org/spreadsheetml/2006/main" count="424" uniqueCount="263">
  <si>
    <t>TOTAL 1</t>
  </si>
  <si>
    <t>TOTAL 8</t>
  </si>
  <si>
    <t>TOTAL 7</t>
  </si>
  <si>
    <t>TOTAL 6</t>
  </si>
  <si>
    <t>TOTAL 5</t>
  </si>
  <si>
    <t>TOTAL 4</t>
  </si>
  <si>
    <t>TOTAL 3</t>
  </si>
  <si>
    <t>TOTAL 2</t>
  </si>
  <si>
    <t>TOTAL 9</t>
  </si>
  <si>
    <t>Complete</t>
  </si>
  <si>
    <t>MUNICIPALITY</t>
  </si>
  <si>
    <t>VILLAGE</t>
  </si>
  <si>
    <t>HOUSEOWNER</t>
  </si>
  <si>
    <t>HOUSE ID</t>
  </si>
  <si>
    <t>CATEGORY</t>
  </si>
  <si>
    <t>TOTAL 10</t>
  </si>
  <si>
    <t>TOTAL 11</t>
  </si>
  <si>
    <t>TOTAL 12</t>
  </si>
  <si>
    <t>DANISH REFUGEE COUNCIL</t>
  </si>
  <si>
    <t>m'</t>
  </si>
  <si>
    <t>x</t>
  </si>
  <si>
    <t>TOTAL    1</t>
  </si>
  <si>
    <t>TOTAL    2</t>
  </si>
  <si>
    <t>TOTAL    3</t>
  </si>
  <si>
    <t>TOTAL    4</t>
  </si>
  <si>
    <t>TOTAL    5</t>
  </si>
  <si>
    <t>TOTAL    6</t>
  </si>
  <si>
    <t>TOTAL    7</t>
  </si>
  <si>
    <t>TOTAL    8</t>
  </si>
  <si>
    <t>TOTAL    9</t>
  </si>
  <si>
    <t>TOTAL  10</t>
  </si>
  <si>
    <t>TOTAL  11</t>
  </si>
  <si>
    <t>TOTAL  12</t>
  </si>
  <si>
    <t>Suplly and mounting of the needed material for electrical instalation.</t>
  </si>
  <si>
    <t>Leveling of the foundation with gravell fraction II-IV    d=10 cm'</t>
  </si>
  <si>
    <t>Remark: Formwork timber provided by contractor / All concrete works include formwork</t>
  </si>
  <si>
    <t>Cleaning and evening of the building site.</t>
  </si>
  <si>
    <t xml:space="preserve">Remark : Calculations for material need to be done from contractor , according to the drawings </t>
  </si>
  <si>
    <t xml:space="preserve">quantity </t>
  </si>
  <si>
    <t>unit</t>
  </si>
  <si>
    <r>
      <t xml:space="preserve">lump sum
</t>
    </r>
  </si>
  <si>
    <r>
      <t xml:space="preserve">pcs.
</t>
    </r>
    <r>
      <rPr>
        <sz val="10"/>
        <rFont val="Arial"/>
        <family val="0"/>
      </rPr>
      <t xml:space="preserve">     </t>
    </r>
  </si>
  <si>
    <t>Instalation destribution (PVC) boxes Φ 60 mm</t>
  </si>
  <si>
    <r>
      <t xml:space="preserve">pcs.
</t>
    </r>
    <r>
      <rPr>
        <sz val="10"/>
        <rFont val="Arial"/>
        <family val="0"/>
      </rPr>
      <t xml:space="preserve">    </t>
    </r>
  </si>
  <si>
    <r>
      <t xml:space="preserve">pcs.
</t>
    </r>
  </si>
  <si>
    <r>
      <t xml:space="preserve">pcs.
</t>
    </r>
    <r>
      <rPr>
        <sz val="10"/>
        <rFont val="Arial"/>
        <family val="0"/>
      </rPr>
      <t xml:space="preserve">  </t>
    </r>
  </si>
  <si>
    <t>Pos.</t>
  </si>
  <si>
    <t>Cable purchase and in-wall installation, type: PPY-3 x 1,5mm2, needed
for electric lightening installation, set with connections on both ends</t>
  </si>
  <si>
    <t>Installation of metal pole 6m high, 150mm dimeter, pole must be fixed in ground for min 80cm, painted and cables must be fixed with proper insulation.</t>
  </si>
  <si>
    <t>Purchase and Installation of cable, type:PPY-3 x 2,5mm2, needed for 
installation of the mono-phase connectors,  set with connections on both ends</t>
  </si>
  <si>
    <t>Purchase and  installation of - mono-phase sockets 220V/10A ,
set with connections on both ends, recesset</t>
  </si>
  <si>
    <t>Purchase and  mounting of the installation switch
 220V/10A , set with connections on both ends;</t>
  </si>
  <si>
    <t xml:space="preserve">DESCRIPTION OF WORK </t>
  </si>
  <si>
    <r>
      <t>m</t>
    </r>
    <r>
      <rPr>
        <vertAlign val="superscript"/>
        <sz val="10"/>
        <rFont val="Arial"/>
        <family val="2"/>
      </rPr>
      <t>3</t>
    </r>
  </si>
  <si>
    <r>
      <t>Covering of the walls in the toilet with ceramic tile, I class, h=2.4 m' (include the glue).</t>
    </r>
  </si>
  <si>
    <t>Electrical works - according to the drawings, and connection in electrical box.</t>
  </si>
  <si>
    <t>Water &amp; sewage works to be done according to the drawings.</t>
  </si>
  <si>
    <t>გარე ელექტრო გაყვანილობის კაბელის მოწყობა (3X6 mm2)</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</si>
  <si>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</si>
  <si>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</si>
  <si>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 xml:space="preserve">ერთფაზიანი ელექტრო მასრების 220V/10A შესყიდვა და მონტაჟი, კომპლექტი ორივე ბოლოში შემაერთებლებით, </t>
  </si>
  <si>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</si>
  <si>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Technical description/ ტექნიკური აღწერა</t>
  </si>
  <si>
    <t xml:space="preserve">Measure/საზომი    </t>
  </si>
  <si>
    <t xml:space="preserve"> Quantity/რაოდენობა     </t>
  </si>
  <si>
    <t xml:space="preserve">Unit price/ერთეულის ფასი  </t>
  </si>
  <si>
    <t>Price  /ფასი</t>
  </si>
  <si>
    <t>შიდა გაყვანილობა</t>
  </si>
  <si>
    <t>TOTAL/ჯამი</t>
  </si>
  <si>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</si>
  <si>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მეტალო-პლასტმასის გამანაწილებელი ყუთის დამონტაჟება Φ 60 mm</t>
  </si>
  <si>
    <t xml:space="preserve">kg
</t>
  </si>
  <si>
    <r>
      <t>m</t>
    </r>
    <r>
      <rPr>
        <vertAlign val="superscript"/>
        <sz val="10"/>
        <rFont val="Arial"/>
        <family val="2"/>
      </rPr>
      <t xml:space="preserve">2
</t>
    </r>
  </si>
  <si>
    <t>piece</t>
  </si>
  <si>
    <t xml:space="preserve">  BILL OF QUANTITIES </t>
  </si>
  <si>
    <r>
      <t>m</t>
    </r>
    <r>
      <rPr>
        <vertAlign val="superscript"/>
        <sz val="10"/>
        <rFont val="Arial"/>
        <family val="2"/>
      </rPr>
      <t>2</t>
    </r>
  </si>
  <si>
    <t>Preparation of walls and ceiling for painting</t>
  </si>
  <si>
    <t>Installation of outdoor electrical cable (3X6 mm2)</t>
  </si>
  <si>
    <t>Waterworks/წყალსადენი</t>
  </si>
  <si>
    <r>
      <t>Unit</t>
    </r>
  </si>
  <si>
    <r>
      <t>Quantity</t>
    </r>
  </si>
  <si>
    <r>
      <t>Unit price</t>
    </r>
  </si>
  <si>
    <r>
      <t>Total</t>
    </r>
  </si>
  <si>
    <t>I</t>
  </si>
  <si>
    <r>
      <t>Water system Installation works</t>
    </r>
  </si>
  <si>
    <t>Manual escavation of soil for pipeline
Calculation made per  m3</t>
  </si>
  <si>
    <t>m3</t>
  </si>
  <si>
    <t>გრუნტის ხელით გათხრა მილსადენისთვის.
დაანგარიშება მ3</t>
  </si>
  <si>
    <t>მ3</t>
  </si>
  <si>
    <t>Purchase, transportation and installation of the polipropilen pipes and appropriate
fittings. The water works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contructror will take care about the installation till the take over of the building. The
final test is to be made by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</si>
  <si>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</si>
  <si>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acceccable places. The contructor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</si>
  <si>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</si>
  <si>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r>
      <t>Total instalation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</si>
  <si>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</si>
  <si>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II</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</si>
  <si>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</si>
  <si>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</si>
  <si>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 xml:space="preserve">გრუნტის ხელით გათხრა საკანალიზაციო მილის ტრანშეისთვის. 
დაანგარიშება კუბური მეტრით. </t>
  </si>
  <si>
    <r>
      <t xml:space="preserve">pcs 
</t>
    </r>
  </si>
  <si>
    <t>ც</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</si>
  <si>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</si>
  <si>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</si>
  <si>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</si>
  <si>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</si>
  <si>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with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</si>
  <si>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</si>
  <si>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Total soil worksi/გრუნტის სამუშაოების ჯამი</t>
  </si>
  <si>
    <t>III</t>
  </si>
  <si>
    <t>Installation works/სამონტაჟო სამუშაოები</t>
  </si>
  <si>
    <t xml:space="preserve">Purchase, transportation and installation of PVC sewage system pipes and uniformed
pieces. Pipes to be installed according to the stricktly defined inclinations. Attachments
to be placed on opposite side of water flow, and junctions to be fixed tightly with gym
rings. The price comprises final closing of all openings. 
Calculation made per installed pipes. </t>
  </si>
  <si>
    <t>pipes  Ø100 mm</t>
  </si>
  <si>
    <t>მილები Ø100 mm</t>
  </si>
  <si>
    <t>pipes Ø 50 mm</t>
  </si>
  <si>
    <t>მილები Ø 50 mm</t>
  </si>
  <si>
    <t>Purchase and installation of trap</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</si>
  <si>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</si>
  <si>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დამონტაჟბა ინვესტორის სპეციფიკაციის მიხედვით. 
დაანგარიშება თითო ცალზე. </t>
  </si>
  <si>
    <t xml:space="preserve">Purchase, transportationand installtion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a piece. </t>
  </si>
  <si>
    <r>
      <t>Total installation works/</t>
    </r>
    <r>
      <rPr>
        <b/>
        <sz val="12"/>
        <rFont val="Arial"/>
        <family val="2"/>
      </rPr>
      <t>სამონტაჟო სამუშაოები ჯამი</t>
    </r>
  </si>
  <si>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</si>
  <si>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m</t>
    </r>
    <r>
      <rPr>
        <vertAlign val="superscript"/>
        <sz val="10"/>
        <rFont val="Arial"/>
        <family val="2"/>
      </rPr>
      <t>2</t>
    </r>
  </si>
  <si>
    <t xml:space="preserve">Back filling around the basement </t>
  </si>
  <si>
    <r>
      <t>m</t>
    </r>
    <r>
      <rPr>
        <vertAlign val="superscript"/>
        <sz val="10"/>
        <rFont val="Arial"/>
        <family val="2"/>
      </rPr>
      <t>3</t>
    </r>
  </si>
  <si>
    <t xml:space="preserve">Concreting of R/F concrete tile 15cm thick B-25 (including the formwork) </t>
  </si>
  <si>
    <t>Cement screeding on the floor  40mm thick with metal net 200X200mm d3mm</t>
  </si>
  <si>
    <t xml:space="preserve">Concreting of the R/C beam with concrete B-25 (including the formwork) </t>
  </si>
  <si>
    <t>pcs</t>
  </si>
  <si>
    <r>
      <t>m</t>
    </r>
    <r>
      <rPr>
        <vertAlign val="superscript"/>
        <sz val="11"/>
        <rFont val="Arial"/>
        <family val="2"/>
      </rPr>
      <t>2</t>
    </r>
  </si>
  <si>
    <t xml:space="preserve">ორკლავიშიანი გამომრთველის შესყიდვა და მონტაჟი,220V/10A კომპლექტი ორივე ბოლოში შემაერთებლებით, </t>
  </si>
  <si>
    <t xml:space="preserve">ერთკლავიშიანი გამომრთველის შესყიდვა და მონტაჟი,220V/10A კომპლექტი ორივე ბოლოში შემაერთებლებით, </t>
  </si>
  <si>
    <t>Description of Works/სამუშაოთა აღწერა</t>
  </si>
  <si>
    <t xml:space="preserve">ტრაპის შესყიდვა და დამონტაჟება. </t>
  </si>
  <si>
    <t>ცივი წყლის მილები Ø 20 mm</t>
  </si>
  <si>
    <t>ცივი წყლის მილები Ø 25 mm</t>
  </si>
  <si>
    <t>pipes for cold waterØ 25 mm</t>
  </si>
  <si>
    <t>pipes for cold waterØ 20 mm</t>
  </si>
  <si>
    <t>pipes for hot waterØ 20 mm</t>
  </si>
  <si>
    <t>ცხელი წყლის მილები Ø 20 mm</t>
  </si>
  <si>
    <t xml:space="preserve">ბეტონის ჭის მშენებლობა, ზომები  0.8x0.8x.4მ და კედლები d=20 სმ სისქის.  რკინაბეტონისგან MB 30  გაკეთებული კედლები.ლუქით
დაანგარიშებულია თითო ჭაზე. </t>
  </si>
  <si>
    <t xml:space="preserve">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</si>
  <si>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 xml:space="preserve">წყლის გამათბობლის(გაზზე) შესყიდვა და დამონტაჟება  50 l.
დაანგარიშება თითო ცალზე. </t>
  </si>
  <si>
    <t xml:space="preserve">Purcahse and installationof the shower pad. </t>
  </si>
  <si>
    <t xml:space="preserve">შხაპის ქვეშის შესყიდვა და მონტაჟი. </t>
  </si>
  <si>
    <t>Excavation works for foundations, depth 120 cm</t>
  </si>
  <si>
    <t>Pavement of the Basement floor with gravell chippings     d=10 cm'</t>
  </si>
  <si>
    <t xml:space="preserve">Concreting of the foundations and socle with concrete B-22.5 (including the formwork) </t>
  </si>
  <si>
    <r>
      <t>Supply of the material and installing of RWG with painted  metal sheet 10</t>
    </r>
    <r>
      <rPr>
        <sz val="13"/>
        <rFont val="Arial"/>
        <family val="2"/>
      </rPr>
      <t>x</t>
    </r>
    <r>
      <rPr>
        <sz val="13"/>
        <rFont val="Arial"/>
        <family val="2"/>
      </rPr>
      <t>10cm( thicknes d=0.5)</t>
    </r>
  </si>
  <si>
    <t xml:space="preserve">Plastering of window and door dip slopes width 10cm </t>
  </si>
  <si>
    <t xml:space="preserve">Concreting of the lintels 10x14cm' with concrete B-25 (including the formwork) </t>
  </si>
  <si>
    <t>Purchase and installation of gas water heater 10 l/m.
Calculation made per a piece</t>
  </si>
  <si>
    <t xml:space="preserve">cost </t>
  </si>
  <si>
    <t>Installation of roof manhole</t>
  </si>
  <si>
    <t>Installation of metal  tiled roof  (thickness 0.5mm )</t>
  </si>
  <si>
    <t>Installing of the roof edges with painted sheet metal (thicknes d=0.5 mm)</t>
  </si>
  <si>
    <t>Installing of RWF with painted  metal sheet(thicknes d=0.5 mm)</t>
  </si>
  <si>
    <t>Arranging perimeters of the balconies with painted  metal sheet (thicknes d=0.5mm).</t>
  </si>
  <si>
    <t xml:space="preserve">Installation of the thermal insulation of the wall with XPS tiles d=7 cm.  </t>
  </si>
  <si>
    <t>Installation of the thermal insulation of ceiling with mineral wool d=10 cm.</t>
  </si>
  <si>
    <t>Installation of the ceiling boards 120X250X12 mm' on the leveled contruction</t>
  </si>
  <si>
    <t>Installation of the ceiling plastic  boards 25X600X10 mm' on the leveled contruction with metal frame on every 60 cm' distance.</t>
  </si>
  <si>
    <t>Installation of the internal doors  90 x220 cm' (Laminated doors)</t>
  </si>
  <si>
    <t>Installation of  pvc doors  70 x220 cm'</t>
  </si>
  <si>
    <r>
      <t xml:space="preserve">Installation the PVC windows 120 x 150 cm' </t>
    </r>
    <r>
      <rPr>
        <sz val="12"/>
        <rFont val="Arial"/>
        <family val="2"/>
      </rPr>
      <t>(Double opening,Termopan glass 4+12+4)</t>
    </r>
  </si>
  <si>
    <r>
      <t>Installation of the plastic window sill 4cmX15cmX130cm</t>
    </r>
    <r>
      <rPr>
        <sz val="12"/>
        <rFont val="Arial"/>
        <family val="2"/>
      </rPr>
      <t xml:space="preserve"> </t>
    </r>
  </si>
  <si>
    <t>Installation of the PVC window 60 x 60  cm'(Termopan glass 4+12+4)</t>
  </si>
  <si>
    <t>Installing of metal details according to the drawings</t>
  </si>
  <si>
    <t>Painting of metal elements with enamel paint 2 layers</t>
  </si>
  <si>
    <t>დამიწების კონტურის მოწყობა(ნახაზის მიხედვით)</t>
  </si>
  <si>
    <t>Other minor non-listed material  (gypsum, isolation strips, etc.)</t>
  </si>
  <si>
    <t>Construction of Individual Houses in Iaghluja Settlement, Marneuli</t>
  </si>
  <si>
    <t xml:space="preserve">Concreting of the entrance stair stringer with concrete  class -22.5 </t>
  </si>
  <si>
    <t>Installation of the brickwall 12cm with construction bricks 65*120*250</t>
  </si>
  <si>
    <t>Supply and installation of the timber for roof structure (including battens and fixtures).</t>
  </si>
  <si>
    <t>Supply and installation  of the timber 10/20 cm' of the interfloor</t>
  </si>
  <si>
    <t>Construction of the concrete tank .0.8x8x4 m and walls d=20 cm thick.
The walls made of reinforced concrete MB 30. with metal top
Calculation made per a manhole</t>
  </si>
  <si>
    <t>Installation of  Grounding ciontour (according to the drawings)</t>
  </si>
  <si>
    <t xml:space="preserve">         Interior installation</t>
  </si>
  <si>
    <t>Installing of RWP with painted  metal sheet 8X10 cm( thicknes d=0.5 mm)</t>
  </si>
  <si>
    <t>Painting of the ceiling with emulsion paint in two layers</t>
  </si>
  <si>
    <t>Painting of the walls with emulsion paint in two layers</t>
  </si>
  <si>
    <t>Painting of cornice with facade paint in two layers</t>
  </si>
  <si>
    <t>Installation of mosaic stair steps 15X30X150cm</t>
  </si>
  <si>
    <t>Installation of stair mosaic steps 15X30X100cm</t>
  </si>
  <si>
    <t>Installing of metal beams for ceiling,  height 20cm</t>
  </si>
  <si>
    <t xml:space="preserve">Concreting of the columns with concrete B-25 (including the formwork) </t>
  </si>
  <si>
    <t xml:space="preserve">Concreting of the lintels 24x14cm' with concrete B-25 (including the formwork) </t>
  </si>
  <si>
    <t xml:space="preserve">Installation of the hydroinsulation under kitchen and bathroom floor with linokrone (one layer) </t>
  </si>
  <si>
    <t xml:space="preserve">Instalaltion of the thermal insulation in the floor with XPS tiles d=3 cm.  </t>
  </si>
  <si>
    <t>Installation of the wooden boards 0.3cm thick on the roof beams</t>
  </si>
  <si>
    <t>Installing of metal beams for stairs,  height12cm</t>
  </si>
  <si>
    <t>Installing of metal handrails H=1.0მ</t>
  </si>
  <si>
    <t>Installation of metal angle (50X50x4mm)on the lintelns of doors and windows under the brick construction</t>
  </si>
  <si>
    <t>Installation of metal angle (63X63x4mm)on the stairs</t>
  </si>
  <si>
    <r>
      <t xml:space="preserve">გამანაწილებელი </t>
    </r>
    <r>
      <rPr>
        <sz val="10"/>
        <rFont val="AcadNusx"/>
        <family val="0"/>
      </rPr>
      <t xml:space="preserve">ყუთის </t>
    </r>
    <r>
      <rPr>
        <sz val="10"/>
        <rFont val="Arial"/>
        <family val="2"/>
      </rPr>
      <t xml:space="preserve"> დამონტაჟბა 12 ერთფაზიანი გადამრთველით 220V/10A, ორივე ბოლოში შემაერთებლებით, (50a/3/c-1ც, 10a/1/b-4ც, 16a/1/c-7ც)</t>
    </r>
  </si>
  <si>
    <t>Installation of distribution box with 4 mono-phase switch breakers 220V/10A,
set with connections on both ends,  (50a/3/c-1pcs, 10a/1/b-4pcs, 16a/1/c-7pcs)</t>
  </si>
  <si>
    <t xml:space="preserve">Purchase, transportation and installtion of the stainless steel wash basin set, dimensions
45/40 -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and water mixture tap  to be installed also. Cold and warm water tap to be installed with a basin.
Calcualtion made per a piece. </t>
  </si>
  <si>
    <t xml:space="preserve">უჟანგავი ფოლადის ხელსაბანი ნიჟარის ზომებით 45/40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</si>
  <si>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 xml:space="preserve">ფაიფურის ხელსაბანი ნიჟარის ზომებით 58/46 (I ხარისხის)შესყიდვა,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დაანგარიშებულია თითო ცალზე. </t>
  </si>
  <si>
    <t>Purchase and installation of plasic valve 20mm</t>
  </si>
  <si>
    <t>პლასტმასის ბურთულოვანი ვენტილის მოწყობა 20მმ</t>
  </si>
  <si>
    <t>Purchase and installation of plasic valve 25mm</t>
  </si>
  <si>
    <t>პლასტმასის ბურთულოვანი ვენტილის მოწყობა 25მმ</t>
  </si>
  <si>
    <t>Installing of outside prefebricated window sills with painted  metal sheet (thicknes d=2,00 mm).</t>
  </si>
  <si>
    <t>Purchase and  mounting of the installation switch 220V/10A , set with connections on both ends;</t>
  </si>
  <si>
    <t>Purchase and  installation of   the light armature, type:set with the bulb of appropriate power and infix tool</t>
  </si>
  <si>
    <t>სხვა მასალა, რომელიც არაა ჩამოთვლილი (თაბაშირი, საიზოლაციო ლენტი და ა.შ)</t>
  </si>
  <si>
    <t>Bending and fixing of the steelbar</t>
  </si>
  <si>
    <t>Antiseptic and fireproofing treatment of woden materials for roof</t>
  </si>
  <si>
    <t>Reinforced walling d=10 cm' with light blocks 10x20x40 cm'</t>
  </si>
  <si>
    <t>Plastering inside walls in3cm thick</t>
  </si>
  <si>
    <t>Installation of the external metal door  90 x220 cm'(With metal sheet min 1.5mm, painted with enemal paint)</t>
  </si>
  <si>
    <t>Installation of the water mixer tap for shower. Up to then, the valve is to be protected from damage. All gums for hot water on the valves to be replaced with appropriate high tempetrature resistant caulkers.</t>
  </si>
  <si>
    <t>გაზის წყლის გამაცხელებლის მოწყობა წარმადობით 10-12ლ/წთ</t>
  </si>
  <si>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ითხით. </t>
  </si>
  <si>
    <t>Purcahse and installation of the water heater 10-12lt/min</t>
  </si>
  <si>
    <t>20-25მმ მილების თბოიზოლაციის მოწყობა  ჩამოსაცმელი თბოიზოლაციით და მინერალური ბამბის დამატებითი ფენით</t>
  </si>
  <si>
    <t xml:space="preserve">Installation of thermoinsulation for 20-25mm pipes with wearable thermoinsulation and additioanl layer of mineral wool </t>
  </si>
  <si>
    <t>Installation of the floor laminated boards 20cmX120cmX0.9cm (including skirtings)</t>
  </si>
  <si>
    <r>
      <t>Bill of quantity for electrical instalation  -  HOUSE 113.9m</t>
    </r>
    <r>
      <rPr>
        <b/>
        <vertAlign val="superscript"/>
        <sz val="16"/>
        <rFont val="Arial"/>
        <family val="2"/>
      </rPr>
      <t xml:space="preserve">2 
</t>
    </r>
    <r>
      <rPr>
        <b/>
        <sz val="16"/>
        <rFont val="Arial"/>
        <family val="2"/>
      </rPr>
      <t>ხარჯთაღრიცხვა ელექტროსამუშაოებისთის სახლი 113.9მ</t>
    </r>
    <r>
      <rPr>
        <b/>
        <vertAlign val="superscript"/>
        <sz val="16"/>
        <rFont val="Arial"/>
        <family val="2"/>
      </rPr>
      <t>2</t>
    </r>
  </si>
  <si>
    <r>
      <t xml:space="preserve">      BILL OF QUANTITIES     House 135.6m</t>
    </r>
    <r>
      <rPr>
        <b/>
        <vertAlign val="superscript"/>
        <sz val="14"/>
        <rFont val="Arial"/>
        <family val="2"/>
      </rPr>
      <t>2</t>
    </r>
    <r>
      <rPr>
        <b/>
        <sz val="14"/>
        <rFont val="Arial"/>
        <family val="2"/>
      </rPr>
      <t xml:space="preserve"> (12,0x13,0m)   </t>
    </r>
  </si>
  <si>
    <r>
      <t xml:space="preserve">Installation the PVC windows 180 x 150 cm' </t>
    </r>
    <r>
      <rPr>
        <sz val="12"/>
        <rFont val="Arial"/>
        <family val="2"/>
      </rPr>
      <t>(Double opening,Termopan glass 4+12+4)</t>
    </r>
  </si>
  <si>
    <t>WATER &amp; SEWAGE WORKS</t>
  </si>
  <si>
    <t>ELECTRICAL WORKS</t>
  </si>
  <si>
    <t>SHEET METAL WORKS</t>
  </si>
  <si>
    <t xml:space="preserve">DOORS, WINDOWS </t>
  </si>
  <si>
    <t xml:space="preserve">FLOORING AND PANELING </t>
  </si>
  <si>
    <t>INSULATION WORKS</t>
  </si>
  <si>
    <t>PLASTER WORKS</t>
  </si>
  <si>
    <t xml:space="preserve">ROOF WORKS </t>
  </si>
  <si>
    <t>MASONRY WORKS</t>
  </si>
  <si>
    <t>REINFORCEMENT STEEL</t>
  </si>
  <si>
    <t>CONCRETE WORKS</t>
  </si>
  <si>
    <t>EXCAVATION WORKS</t>
  </si>
  <si>
    <t>RECAPITUALTION</t>
  </si>
  <si>
    <t xml:space="preserve">WATER &amp; SEWAGE WORKS </t>
  </si>
  <si>
    <t xml:space="preserve">ELECTRICAL WORKS </t>
  </si>
  <si>
    <t>METAL WORKS</t>
  </si>
  <si>
    <t xml:space="preserve">INSULATION WORKS </t>
  </si>
  <si>
    <t>ROOF WORKS</t>
  </si>
  <si>
    <t>MASONRY WORKS-</t>
  </si>
  <si>
    <t>REINFORCEMENT STEEL-</t>
  </si>
  <si>
    <t>EXCAVATION WORKS  -</t>
  </si>
  <si>
    <t>unit cost</t>
  </si>
  <si>
    <r>
      <t xml:space="preserve">Steelbar A-240c D5mm       </t>
    </r>
    <r>
      <rPr>
        <sz val="13"/>
        <rFont val="AcadNusx"/>
        <family val="0"/>
      </rPr>
      <t xml:space="preserve">  </t>
    </r>
  </si>
  <si>
    <r>
      <t xml:space="preserve">Steelbar A-240c D8mm       </t>
    </r>
    <r>
      <rPr>
        <sz val="13"/>
        <rFont val="AcadNusx"/>
        <family val="0"/>
      </rPr>
      <t xml:space="preserve">  </t>
    </r>
  </si>
  <si>
    <r>
      <t xml:space="preserve">Steelbar A-500c D6mm       </t>
    </r>
    <r>
      <rPr>
        <sz val="13"/>
        <rFont val="AcadNusx"/>
        <family val="0"/>
      </rPr>
      <t xml:space="preserve"> </t>
    </r>
  </si>
  <si>
    <r>
      <t xml:space="preserve">Steelbar A-500c D8mm       </t>
    </r>
    <r>
      <rPr>
        <sz val="13"/>
        <rFont val="AcadNusx"/>
        <family val="0"/>
      </rPr>
      <t xml:space="preserve"> </t>
    </r>
  </si>
  <si>
    <r>
      <t xml:space="preserve">Steelbar A-500c D10mm       </t>
    </r>
    <r>
      <rPr>
        <sz val="13"/>
        <rFont val="AcadNusx"/>
        <family val="0"/>
      </rPr>
      <t xml:space="preserve"> </t>
    </r>
  </si>
  <si>
    <r>
      <t xml:space="preserve">Steelbar A-500c D12mm       </t>
    </r>
    <r>
      <rPr>
        <sz val="13"/>
        <rFont val="AcadNusx"/>
        <family val="0"/>
      </rPr>
      <t xml:space="preserve"> </t>
    </r>
  </si>
  <si>
    <t xml:space="preserve">Steelbar A-500c D14mm      </t>
  </si>
  <si>
    <t xml:space="preserve">Steelbar A-500c D20mm    </t>
  </si>
  <si>
    <r>
      <rPr>
        <b/>
        <sz val="12"/>
        <rFont val="Arial"/>
        <family val="2"/>
      </rPr>
      <t>OVERHEAD EXPENSES %</t>
    </r>
    <r>
      <rPr>
        <sz val="12"/>
        <rFont val="Arial"/>
        <family val="2"/>
      </rPr>
      <t xml:space="preserve">  
</t>
    </r>
  </si>
  <si>
    <r>
      <rPr>
        <b/>
        <sz val="14"/>
        <rFont val="Arial"/>
        <family val="2"/>
      </rPr>
      <t>PROFIT  %</t>
    </r>
    <r>
      <rPr>
        <sz val="14"/>
        <rFont val="Arial"/>
        <family val="2"/>
      </rPr>
      <t xml:space="preserve"> 
</t>
    </r>
  </si>
  <si>
    <t xml:space="preserve">GRAND TOTAL
</t>
  </si>
  <si>
    <t xml:space="preserve">VAT  18%
</t>
  </si>
  <si>
    <t xml:space="preserve"> TOTAL
</t>
  </si>
  <si>
    <t xml:space="preserve">TOTAL1 - 12
</t>
  </si>
  <si>
    <t>OWNER: Besik Bakhturidze</t>
  </si>
  <si>
    <r>
      <t>Bill of quantity of the waterworks and sewage system instalations - HOUSE 113.9m</t>
    </r>
    <r>
      <rPr>
        <b/>
        <vertAlign val="superscript"/>
        <sz val="14"/>
        <rFont val="Arial"/>
        <family val="2"/>
      </rPr>
      <t>2</t>
    </r>
  </si>
  <si>
    <r>
      <t>წყალგაყვანილობისა და კანალიზაციის სისტემის მოწყობის ხარჯთარიცხვა - სახლი 113.9m</t>
    </r>
    <r>
      <rPr>
        <b/>
        <vertAlign val="superscript"/>
        <sz val="14"/>
        <rFont val="Arial"/>
        <family val="2"/>
      </rPr>
      <t>2</t>
    </r>
  </si>
  <si>
    <t>Covering of the floor in the toilet and kitchen with ceramic tile, I class, (include the glue and skirting).</t>
  </si>
  <si>
    <t xml:space="preserve">Installation of blind area on the 10 cm thick gravel basis  with concrete  B-25 (including the formwork)   10 cm thick and 100cm width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</si>
</sst>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0.0"/>
    <numFmt numFmtId="176" formatCode="#,##0.00\ [$Lari-437]"/>
    <numFmt numFmtId="177" formatCode="_-* #,##0.0\ [$Lari-437]_-;\-* #,##0.0\ [$Lari-437]_-;_-* &quot;-&quot;?\ [$Lari-437]_-;_-@_-"/>
    <numFmt numFmtId="178" formatCode="_-* #,##0\ [$Lari-437]_-;\-* #,##0\ [$Lari-437]_-;_-* &quot;-&quot;\ [$Lari-437]_-;_-@_-"/>
    <numFmt numFmtId="179" formatCode="#,##0.00;[Red]#,##0.00"/>
    <numFmt numFmtId="180" formatCode="#,##0.00\ [$€-1];[Red]\-#,##0.00\ [$€-1]"/>
    <numFmt numFmtId="181" formatCode="_-* #,##0.00\ [$Lari-437]_-;\-* #,##0.00\ [$Lari-437]_-;_-* &quot;-&quot;\ [$Lari-437]_-;_-@_-"/>
    <numFmt numFmtId="182" formatCode="_-* #,##0.00\ [$DM-407]_-;\-* #,##0.00\ [$DM-407]_-;_-* &quot;-&quot;??\ [$DM-407]_-;_-@_-"/>
    <numFmt numFmtId="183" formatCode="#,##0.00\ &quot;₾&quot;"/>
    <numFmt numFmtId="184" formatCode="0.0000000"/>
    <numFmt numFmtId="185" formatCode="0.000000"/>
    <numFmt numFmtId="186" formatCode="0.00000"/>
    <numFmt numFmtId="187" formatCode="0.0000"/>
    <numFmt numFmtId="188" formatCode="0.000"/>
    <numFmt numFmtId="189" formatCode="_-* #,##0.0\ [$Lari-437]_-;\-* #,##0.0\ [$Lari-437]_-;_-* &quot;-&quot;\ [$Lari-437]_-;_-@_-"/>
    <numFmt numFmtId="190" formatCode="#,##0.00\ [$€-813]"/>
    <numFmt numFmtId="191" formatCode="&quot;$&quot;#,##0.00"/>
    <numFmt numFmtId="192" formatCode="_-* #,##0.00\ [$Lari-437]_-;\-* #,##0.00\ [$Lari-437]_-;_-* &quot;-&quot;?\ [$Lari-437]_-;_-@_-"/>
    <numFmt numFmtId="193" formatCode="_-* #,##0.000\ [$Lari-437]_-;\-* #,##0.000\ [$Lari-437]_-;_-* &quot;-&quot;?\ [$Lari-437]_-;_-@_-"/>
    <numFmt numFmtId="194" formatCode="[$€-2]\ #,##0.00"/>
  </numFmts>
  <fonts count="62">
    <font>
      <sz val="10"/>
      <name val="Arial"/>
      <family val="0"/>
    </font>
    <font>
      <b/>
      <sz val="10"/>
      <name val="Arial"/>
      <family val="2"/>
    </font>
    <font>
      <b/>
      <sz val="12"/>
      <name val="Arial"/>
      <family val="2"/>
    </font>
    <font>
      <b/>
      <sz val="14"/>
      <name val="Arial"/>
      <family val="2"/>
    </font>
    <font>
      <sz val="8"/>
      <name val="Arial"/>
      <family val="2"/>
    </font>
    <font>
      <sz val="11"/>
      <name val="Arial"/>
      <family val="2"/>
    </font>
    <font>
      <sz val="12"/>
      <name val="Arial"/>
      <family val="2"/>
    </font>
    <font>
      <b/>
      <sz val="13"/>
      <name val="Arial"/>
      <family val="2"/>
    </font>
    <font>
      <sz val="13"/>
      <name val="Arial"/>
      <family val="2"/>
    </font>
    <font>
      <i/>
      <sz val="13"/>
      <name val="Arial"/>
      <family val="2"/>
    </font>
    <font>
      <b/>
      <sz val="16"/>
      <name val="Arial"/>
      <family val="2"/>
    </font>
    <font>
      <sz val="18"/>
      <name val="Arial"/>
      <family val="2"/>
    </font>
    <font>
      <sz val="14"/>
      <name val="Arial"/>
      <family val="2"/>
    </font>
    <font>
      <sz val="16"/>
      <name val="Arial"/>
      <family val="2"/>
    </font>
    <font>
      <b/>
      <vertAlign val="superscript"/>
      <sz val="16"/>
      <name val="Arial"/>
      <family val="2"/>
    </font>
    <font>
      <b/>
      <sz val="13"/>
      <name val="AcadNusx"/>
      <family val="0"/>
    </font>
    <font>
      <b/>
      <sz val="10"/>
      <name val="AcadNusx"/>
      <family val="0"/>
    </font>
    <font>
      <sz val="10"/>
      <name val="AcadNusx"/>
      <family val="0"/>
    </font>
    <font>
      <vertAlign val="superscript"/>
      <sz val="10"/>
      <name val="Arial"/>
      <family val="2"/>
    </font>
    <font>
      <sz val="13"/>
      <name val="AcadNusx"/>
      <family val="0"/>
    </font>
    <font>
      <sz val="12"/>
      <name val="AcadNusx"/>
      <family val="0"/>
    </font>
    <font>
      <b/>
      <vertAlign val="superscript"/>
      <sz val="14"/>
      <name val="Arial"/>
      <family val="2"/>
    </font>
    <font>
      <sz val="10"/>
      <color indexed="8"/>
      <name val="Arial"/>
      <family val="2"/>
    </font>
    <font>
      <vertAlign val="superscript"/>
      <sz val="10"/>
      <color indexed="8"/>
      <name val="Arial"/>
      <family val="2"/>
    </font>
    <font>
      <b/>
      <sz val="11"/>
      <name val="Arial"/>
      <family val="2"/>
    </font>
    <font>
      <sz val="11"/>
      <name val="AcadNusx"/>
      <family val="0"/>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9"/>
        <bgColor indexed="64"/>
      </patternFill>
    </fill>
    <fill>
      <patternFill patternType="solid">
        <fgColor indexed="9"/>
        <bgColor indexed="64"/>
      </patternFill>
    </fill>
    <fill>
      <patternFill patternType="solid">
        <fgColor rgb="FFFFFF99"/>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indexed="45"/>
        <bgColor indexed="64"/>
      </patternFill>
    </fill>
    <fill>
      <patternFill patternType="solid">
        <fgColor rgb="FFFFFF00"/>
        <bgColor indexed="64"/>
      </patternFill>
    </fill>
    <fill>
      <patternFill patternType="solid">
        <fgColor indexed="4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thin"/>
      <bottom style="medium"/>
    </border>
    <border>
      <left style="medium"/>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style="medium"/>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style="medium"/>
      <bottom>
        <color indexed="63"/>
      </bottom>
    </border>
    <border>
      <left style="thin"/>
      <right>
        <color indexed="63"/>
      </right>
      <top>
        <color indexed="63"/>
      </top>
      <bottom>
        <color indexed="63"/>
      </bottom>
    </border>
    <border>
      <left style="thin"/>
      <right style="thin"/>
      <top style="thin"/>
      <bottom style="medium"/>
    </border>
    <border>
      <left style="thin"/>
      <right style="thin"/>
      <top style="medium"/>
      <bottom style="thin"/>
    </border>
    <border>
      <left style="thin"/>
      <right style="thin"/>
      <top style="thin"/>
      <bottom/>
    </border>
    <border>
      <left>
        <color indexed="63"/>
      </left>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xf>
    <xf numFmtId="0" fontId="0" fillId="33" borderId="10"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33" borderId="16" xfId="0" applyFont="1" applyFill="1" applyBorder="1" applyAlignment="1">
      <alignment horizontal="center"/>
    </xf>
    <xf numFmtId="0" fontId="0" fillId="0" borderId="17" xfId="0" applyBorder="1" applyAlignment="1">
      <alignment/>
    </xf>
    <xf numFmtId="0" fontId="4" fillId="33" borderId="16" xfId="0" applyFont="1" applyFill="1" applyBorder="1" applyAlignment="1">
      <alignment/>
    </xf>
    <xf numFmtId="0" fontId="4" fillId="33" borderId="18" xfId="0" applyFont="1" applyFill="1" applyBorder="1" applyAlignment="1">
      <alignment horizontal="center"/>
    </xf>
    <xf numFmtId="0" fontId="0" fillId="33" borderId="19" xfId="0" applyFill="1" applyBorder="1" applyAlignment="1">
      <alignment/>
    </xf>
    <xf numFmtId="0" fontId="0" fillId="0" borderId="20" xfId="0" applyBorder="1" applyAlignment="1">
      <alignment/>
    </xf>
    <xf numFmtId="0" fontId="0" fillId="0" borderId="21" xfId="0" applyBorder="1" applyAlignment="1">
      <alignment/>
    </xf>
    <xf numFmtId="0" fontId="4" fillId="33" borderId="20" xfId="0" applyFont="1" applyFill="1" applyBorder="1" applyAlignment="1">
      <alignment horizontal="center"/>
    </xf>
    <xf numFmtId="0" fontId="2" fillId="0" borderId="0" xfId="0" applyFont="1" applyAlignment="1">
      <alignment/>
    </xf>
    <xf numFmtId="0" fontId="4" fillId="0" borderId="0" xfId="0" applyFont="1" applyAlignment="1">
      <alignment horizontal="center"/>
    </xf>
    <xf numFmtId="0" fontId="0" fillId="34" borderId="22" xfId="0" applyFill="1" applyBorder="1" applyAlignment="1">
      <alignment/>
    </xf>
    <xf numFmtId="0" fontId="0" fillId="34" borderId="23" xfId="0" applyFill="1" applyBorder="1" applyAlignment="1">
      <alignment/>
    </xf>
    <xf numFmtId="0" fontId="4" fillId="34" borderId="23" xfId="0" applyFont="1" applyFill="1" applyBorder="1" applyAlignment="1">
      <alignment horizontal="center"/>
    </xf>
    <xf numFmtId="0" fontId="0" fillId="34" borderId="24" xfId="0" applyFill="1" applyBorder="1" applyAlignment="1">
      <alignment/>
    </xf>
    <xf numFmtId="0" fontId="3" fillId="0" borderId="0" xfId="0" applyFont="1" applyAlignment="1">
      <alignment horizontal="left"/>
    </xf>
    <xf numFmtId="0" fontId="0" fillId="35" borderId="0" xfId="0" applyFill="1" applyAlignment="1">
      <alignment/>
    </xf>
    <xf numFmtId="0" fontId="4" fillId="33" borderId="25" xfId="0" applyFont="1" applyFill="1" applyBorder="1" applyAlignment="1">
      <alignment horizontal="left"/>
    </xf>
    <xf numFmtId="0" fontId="0" fillId="33" borderId="26" xfId="0" applyFill="1" applyBorder="1" applyAlignment="1">
      <alignment/>
    </xf>
    <xf numFmtId="0" fontId="6" fillId="0" borderId="0" xfId="0" applyFont="1" applyAlignment="1">
      <alignment/>
    </xf>
    <xf numFmtId="0" fontId="2" fillId="0" borderId="27" xfId="0" applyFont="1" applyBorder="1" applyAlignment="1">
      <alignment horizontal="center"/>
    </xf>
    <xf numFmtId="0" fontId="2" fillId="33" borderId="22" xfId="0" applyFont="1" applyFill="1" applyBorder="1" applyAlignment="1">
      <alignment horizontal="center"/>
    </xf>
    <xf numFmtId="0" fontId="6" fillId="0" borderId="0" xfId="0" applyFont="1" applyAlignment="1">
      <alignment horizontal="center"/>
    </xf>
    <xf numFmtId="0" fontId="6" fillId="0" borderId="28" xfId="0" applyFont="1" applyBorder="1" applyAlignment="1">
      <alignment/>
    </xf>
    <xf numFmtId="0" fontId="2" fillId="33" borderId="22" xfId="0" applyFont="1" applyFill="1" applyBorder="1" applyAlignment="1">
      <alignment/>
    </xf>
    <xf numFmtId="0" fontId="5" fillId="0" borderId="0" xfId="0" applyFont="1" applyAlignment="1">
      <alignment horizontal="left"/>
    </xf>
    <xf numFmtId="0" fontId="8" fillId="0" borderId="0" xfId="0" applyFont="1" applyAlignment="1">
      <alignment/>
    </xf>
    <xf numFmtId="0" fontId="7" fillId="35" borderId="0" xfId="0" applyFont="1" applyFill="1" applyAlignment="1">
      <alignment/>
    </xf>
    <xf numFmtId="0" fontId="7" fillId="0" borderId="0" xfId="0" applyFont="1" applyAlignment="1">
      <alignment/>
    </xf>
    <xf numFmtId="0" fontId="9" fillId="0" borderId="0" xfId="0" applyFont="1" applyAlignment="1">
      <alignment/>
    </xf>
    <xf numFmtId="0" fontId="8" fillId="0" borderId="29" xfId="0" applyFont="1" applyBorder="1" applyAlignment="1">
      <alignment wrapText="1"/>
    </xf>
    <xf numFmtId="0" fontId="7" fillId="0" borderId="0" xfId="0" applyFont="1" applyAlignment="1">
      <alignment wrapText="1"/>
    </xf>
    <xf numFmtId="0" fontId="0" fillId="0" borderId="30" xfId="0" applyFont="1" applyBorder="1" applyAlignment="1">
      <alignment/>
    </xf>
    <xf numFmtId="3" fontId="0" fillId="0" borderId="0" xfId="0" applyNumberFormat="1" applyAlignment="1">
      <alignment/>
    </xf>
    <xf numFmtId="0" fontId="11" fillId="0" borderId="0" xfId="0" applyFont="1" applyAlignment="1">
      <alignment/>
    </xf>
    <xf numFmtId="0" fontId="1" fillId="0" borderId="0" xfId="0" applyFont="1" applyAlignment="1">
      <alignment horizontal="right"/>
    </xf>
    <xf numFmtId="175" fontId="3" fillId="0" borderId="0" xfId="0" applyNumberFormat="1" applyFont="1" applyAlignment="1">
      <alignment/>
    </xf>
    <xf numFmtId="0" fontId="8" fillId="0" borderId="0" xfId="0" applyFont="1" applyAlignment="1">
      <alignment wrapText="1"/>
    </xf>
    <xf numFmtId="0" fontId="12" fillId="0" borderId="0" xfId="0" applyFont="1" applyAlignment="1">
      <alignment/>
    </xf>
    <xf numFmtId="0" fontId="13" fillId="0" borderId="0" xfId="0" applyFont="1" applyAlignment="1">
      <alignment/>
    </xf>
    <xf numFmtId="0" fontId="8" fillId="0" borderId="0" xfId="0" applyFont="1" applyAlignment="1">
      <alignment vertical="center" wrapText="1"/>
    </xf>
    <xf numFmtId="0" fontId="0" fillId="33" borderId="23" xfId="0" applyFill="1" applyBorder="1" applyAlignment="1">
      <alignment/>
    </xf>
    <xf numFmtId="0" fontId="2" fillId="33" borderId="31" xfId="0" applyFont="1" applyFill="1" applyBorder="1" applyAlignment="1">
      <alignment/>
    </xf>
    <xf numFmtId="0" fontId="0" fillId="33" borderId="23" xfId="0" applyFill="1" applyBorder="1" applyAlignment="1">
      <alignment horizontal="center"/>
    </xf>
    <xf numFmtId="0" fontId="0" fillId="33" borderId="24" xfId="0" applyFill="1" applyBorder="1" applyAlignment="1">
      <alignment/>
    </xf>
    <xf numFmtId="0" fontId="6" fillId="0" borderId="0" xfId="0" applyFont="1" applyAlignment="1">
      <alignment horizontal="left"/>
    </xf>
    <xf numFmtId="0" fontId="2" fillId="35" borderId="32" xfId="0" applyFont="1" applyFill="1" applyBorder="1" applyAlignment="1">
      <alignment vertical="center"/>
    </xf>
    <xf numFmtId="0" fontId="2" fillId="35" borderId="33" xfId="0" applyFont="1" applyFill="1" applyBorder="1" applyAlignment="1">
      <alignment vertical="center"/>
    </xf>
    <xf numFmtId="0" fontId="2" fillId="35" borderId="34" xfId="0" applyFont="1" applyFill="1" applyBorder="1" applyAlignment="1">
      <alignment vertical="center"/>
    </xf>
    <xf numFmtId="0" fontId="7" fillId="35" borderId="35" xfId="0" applyFont="1" applyFill="1" applyBorder="1" applyAlignment="1">
      <alignment horizontal="left" vertical="center" wrapText="1"/>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xf numFmtId="176" fontId="0" fillId="36" borderId="30" xfId="0" applyNumberFormat="1" applyFill="1" applyBorder="1" applyAlignment="1">
      <alignment/>
    </xf>
    <xf numFmtId="176" fontId="0" fillId="19" borderId="38" xfId="0" applyNumberFormat="1" applyFill="1" applyBorder="1" applyAlignment="1">
      <alignment/>
    </xf>
    <xf numFmtId="0" fontId="1" fillId="0" borderId="23" xfId="0" applyFont="1" applyBorder="1" applyAlignment="1">
      <alignment horizontal="right"/>
    </xf>
    <xf numFmtId="176" fontId="0" fillId="0" borderId="24" xfId="0" applyNumberFormat="1" applyBorder="1" applyAlignment="1">
      <alignment/>
    </xf>
    <xf numFmtId="0" fontId="0" fillId="0" borderId="0" xfId="55">
      <alignment/>
      <protection/>
    </xf>
    <xf numFmtId="0" fontId="0" fillId="0" borderId="0" xfId="55" applyAlignment="1">
      <alignment horizontal="center" vertical="center"/>
      <protection/>
    </xf>
    <xf numFmtId="0" fontId="0" fillId="0" borderId="0" xfId="55" applyAlignment="1">
      <alignment vertical="top"/>
      <protection/>
    </xf>
    <xf numFmtId="179" fontId="0" fillId="0" borderId="0" xfId="55" applyNumberFormat="1">
      <alignment/>
      <protection/>
    </xf>
    <xf numFmtId="180" fontId="1" fillId="0" borderId="0" xfId="55" applyNumberFormat="1" applyFont="1">
      <alignment/>
      <protection/>
    </xf>
    <xf numFmtId="179" fontId="1" fillId="0" borderId="0" xfId="55" applyNumberFormat="1" applyFont="1" applyAlignment="1">
      <alignment horizontal="right" vertical="center" wrapText="1"/>
      <protection/>
    </xf>
    <xf numFmtId="179" fontId="0" fillId="0" borderId="0" xfId="55" applyNumberFormat="1" applyAlignment="1">
      <alignment horizontal="center" vertical="center"/>
      <protection/>
    </xf>
    <xf numFmtId="0" fontId="0" fillId="0" borderId="0" xfId="55" applyAlignment="1">
      <alignment horizontal="center" vertical="center" wrapText="1"/>
      <protection/>
    </xf>
    <xf numFmtId="0" fontId="0" fillId="0" borderId="0" xfId="55" applyAlignment="1">
      <alignment vertical="top" wrapText="1"/>
      <protection/>
    </xf>
    <xf numFmtId="0" fontId="0" fillId="0" borderId="0" xfId="55" applyFont="1" applyAlignment="1">
      <alignment vertical="top" wrapText="1"/>
      <protection/>
    </xf>
    <xf numFmtId="0" fontId="0" fillId="0" borderId="26" xfId="55" applyBorder="1" applyAlignment="1">
      <alignment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49" fontId="0" fillId="0" borderId="40" xfId="55" applyNumberFormat="1" applyFont="1" applyBorder="1" applyAlignment="1">
      <alignment horizontal="center" vertical="center" wrapText="1"/>
      <protection/>
    </xf>
    <xf numFmtId="0" fontId="0" fillId="0" borderId="41" xfId="55" applyFont="1" applyBorder="1" applyAlignment="1">
      <alignment horizontal="center" vertical="center" wrapText="1"/>
      <protection/>
    </xf>
    <xf numFmtId="181" fontId="5" fillId="0" borderId="30" xfId="0" applyNumberFormat="1" applyFont="1" applyBorder="1" applyAlignment="1">
      <alignment horizontal="right" vertical="center"/>
    </xf>
    <xf numFmtId="0" fontId="2" fillId="35" borderId="36" xfId="0" applyFont="1" applyFill="1" applyBorder="1" applyAlignment="1">
      <alignment horizontal="left" vertical="center" wrapText="1"/>
    </xf>
    <xf numFmtId="0" fontId="2" fillId="33" borderId="42" xfId="55" applyFont="1" applyFill="1" applyBorder="1" applyAlignment="1">
      <alignment horizontal="center" vertical="center"/>
      <protection/>
    </xf>
    <xf numFmtId="0" fontId="2" fillId="0" borderId="0" xfId="55" applyFont="1" applyAlignment="1">
      <alignment vertical="center"/>
      <protection/>
    </xf>
    <xf numFmtId="0" fontId="0" fillId="0" borderId="43" xfId="55" applyBorder="1" applyAlignment="1">
      <alignment vertical="center" wrapText="1"/>
      <protection/>
    </xf>
    <xf numFmtId="0" fontId="6" fillId="0" borderId="44" xfId="0" applyFont="1" applyBorder="1" applyAlignment="1">
      <alignment horizontal="center"/>
    </xf>
    <xf numFmtId="0" fontId="7" fillId="0" borderId="44" xfId="0" applyFont="1" applyBorder="1" applyAlignment="1">
      <alignment wrapText="1"/>
    </xf>
    <xf numFmtId="0" fontId="6" fillId="0" borderId="44" xfId="0" applyFont="1" applyBorder="1" applyAlignment="1">
      <alignment/>
    </xf>
    <xf numFmtId="0" fontId="8" fillId="0" borderId="44" xfId="0" applyFont="1" applyBorder="1" applyAlignment="1">
      <alignment/>
    </xf>
    <xf numFmtId="0" fontId="2" fillId="0" borderId="45" xfId="0" applyFont="1" applyBorder="1" applyAlignment="1">
      <alignment wrapText="1"/>
    </xf>
    <xf numFmtId="0" fontId="20" fillId="0" borderId="0" xfId="0" applyFont="1" applyAlignment="1">
      <alignment wrapText="1"/>
    </xf>
    <xf numFmtId="0" fontId="0" fillId="0" borderId="0" xfId="0" applyFont="1" applyAlignment="1">
      <alignment horizontal="center" vertical="center" wrapText="1"/>
    </xf>
    <xf numFmtId="176" fontId="0" fillId="0" borderId="0" xfId="0" applyNumberFormat="1" applyAlignment="1">
      <alignment horizontal="center"/>
    </xf>
    <xf numFmtId="0" fontId="16" fillId="0" borderId="0" xfId="0" applyFont="1" applyAlignment="1">
      <alignment horizontal="center" vertical="center" wrapText="1"/>
    </xf>
    <xf numFmtId="0" fontId="1" fillId="0" borderId="0" xfId="0" applyFont="1" applyAlignment="1">
      <alignment horizontal="center" vertical="center" wrapText="1"/>
    </xf>
    <xf numFmtId="0" fontId="0" fillId="0" borderId="46" xfId="0" applyBorder="1" applyAlignment="1">
      <alignment horizontal="center"/>
    </xf>
    <xf numFmtId="0" fontId="0" fillId="0" borderId="46" xfId="0" applyFont="1" applyBorder="1" applyAlignment="1">
      <alignment horizontal="center" vertical="center" wrapText="1"/>
    </xf>
    <xf numFmtId="0" fontId="6" fillId="0" borderId="47" xfId="0" applyFont="1" applyBorder="1" applyAlignment="1">
      <alignment horizontal="center"/>
    </xf>
    <xf numFmtId="176" fontId="0" fillId="0" borderId="46" xfId="0" applyNumberFormat="1" applyBorder="1" applyAlignment="1">
      <alignment horizontal="center"/>
    </xf>
    <xf numFmtId="176" fontId="0" fillId="36" borderId="46" xfId="0" applyNumberFormat="1" applyFill="1" applyBorder="1" applyAlignment="1">
      <alignment horizontal="center"/>
    </xf>
    <xf numFmtId="174" fontId="0" fillId="0" borderId="0" xfId="0" applyNumberFormat="1" applyAlignment="1">
      <alignment/>
    </xf>
    <xf numFmtId="0" fontId="0" fillId="0" borderId="0" xfId="0" applyFont="1" applyAlignment="1">
      <alignment horizontal="center"/>
    </xf>
    <xf numFmtId="2" fontId="0" fillId="0" borderId="0" xfId="0" applyNumberFormat="1" applyFont="1" applyAlignment="1">
      <alignment horizontal="center"/>
    </xf>
    <xf numFmtId="2" fontId="0" fillId="0" borderId="0" xfId="0" applyNumberFormat="1" applyFont="1" applyAlignment="1">
      <alignment/>
    </xf>
    <xf numFmtId="182" fontId="0" fillId="0" borderId="0" xfId="0" applyNumberFormat="1" applyFont="1" applyAlignment="1">
      <alignment/>
    </xf>
    <xf numFmtId="0" fontId="0" fillId="0" borderId="0" xfId="0" applyFont="1" applyAlignment="1">
      <alignment/>
    </xf>
    <xf numFmtId="0" fontId="0" fillId="0" borderId="28" xfId="0" applyFont="1" applyBorder="1" applyAlignment="1">
      <alignment horizontal="center" vertical="center" wrapText="1"/>
    </xf>
    <xf numFmtId="2" fontId="0" fillId="0" borderId="48" xfId="0" applyNumberFormat="1" applyFont="1" applyBorder="1" applyAlignment="1">
      <alignment horizontal="center" vertical="center" wrapText="1"/>
    </xf>
    <xf numFmtId="0" fontId="0" fillId="0" borderId="49" xfId="0" applyFont="1" applyBorder="1" applyAlignment="1">
      <alignment horizontal="center" vertical="center" wrapText="1"/>
    </xf>
    <xf numFmtId="0" fontId="2" fillId="37" borderId="30" xfId="0" applyFont="1" applyFill="1" applyBorder="1" applyAlignment="1">
      <alignment horizontal="center" vertical="top"/>
    </xf>
    <xf numFmtId="0" fontId="22" fillId="0" borderId="30" xfId="0" applyFont="1" applyBorder="1" applyAlignment="1">
      <alignment horizontal="justify" vertical="top" wrapText="1"/>
    </xf>
    <xf numFmtId="0" fontId="0" fillId="0" borderId="30" xfId="0" applyFont="1" applyBorder="1" applyAlignment="1">
      <alignment horizontal="center" vertical="center"/>
    </xf>
    <xf numFmtId="0" fontId="0" fillId="0" borderId="30" xfId="0" applyFont="1" applyBorder="1" applyAlignment="1">
      <alignment horizontal="justify" vertical="top" wrapText="1"/>
    </xf>
    <xf numFmtId="0" fontId="6" fillId="0" borderId="30" xfId="0" applyFont="1" applyBorder="1" applyAlignment="1">
      <alignment horizontal="left" vertical="top" wrapText="1"/>
    </xf>
    <xf numFmtId="0" fontId="2" fillId="0" borderId="30" xfId="0" applyFont="1" applyBorder="1" applyAlignment="1">
      <alignment horizontal="left" vertical="top" wrapText="1"/>
    </xf>
    <xf numFmtId="4" fontId="2" fillId="38" borderId="30" xfId="0" applyNumberFormat="1" applyFont="1" applyFill="1" applyBorder="1" applyAlignment="1">
      <alignment horizontal="right" vertical="center"/>
    </xf>
    <xf numFmtId="4" fontId="2" fillId="0" borderId="30" xfId="0" applyNumberFormat="1" applyFont="1" applyBorder="1" applyAlignment="1">
      <alignment horizontal="right" vertical="center"/>
    </xf>
    <xf numFmtId="0" fontId="2" fillId="37" borderId="30" xfId="0" applyFont="1" applyFill="1" applyBorder="1" applyAlignment="1">
      <alignment horizontal="center"/>
    </xf>
    <xf numFmtId="0" fontId="0" fillId="0" borderId="30" xfId="0" applyFont="1" applyBorder="1" applyAlignment="1">
      <alignment horizontal="center" vertical="center" wrapText="1"/>
    </xf>
    <xf numFmtId="0" fontId="22" fillId="0" borderId="30" xfId="0" applyFont="1" applyBorder="1" applyAlignment="1">
      <alignment horizontal="left" vertical="top" wrapText="1"/>
    </xf>
    <xf numFmtId="4" fontId="2" fillId="38" borderId="30" xfId="0" applyNumberFormat="1" applyFont="1" applyFill="1" applyBorder="1" applyAlignment="1">
      <alignment horizontal="right"/>
    </xf>
    <xf numFmtId="4" fontId="2" fillId="38" borderId="38" xfId="0" applyNumberFormat="1" applyFont="1" applyFill="1" applyBorder="1" applyAlignment="1">
      <alignment horizontal="right"/>
    </xf>
    <xf numFmtId="181" fontId="24" fillId="0" borderId="38" xfId="0" applyNumberFormat="1" applyFont="1" applyBorder="1" applyAlignment="1">
      <alignment vertical="center"/>
    </xf>
    <xf numFmtId="0" fontId="0" fillId="0" borderId="0" xfId="0" applyFont="1" applyAlignment="1">
      <alignment horizontal="center" vertical="top"/>
    </xf>
    <xf numFmtId="174" fontId="0" fillId="0" borderId="0" xfId="0" applyNumberFormat="1" applyFill="1" applyAlignment="1">
      <alignment/>
    </xf>
    <xf numFmtId="0" fontId="6" fillId="0" borderId="0" xfId="0" applyFont="1" applyBorder="1" applyAlignment="1">
      <alignment horizontal="center"/>
    </xf>
    <xf numFmtId="0" fontId="20" fillId="0" borderId="0" xfId="0" applyFont="1" applyBorder="1" applyAlignment="1">
      <alignment wrapText="1"/>
    </xf>
    <xf numFmtId="0" fontId="0" fillId="0" borderId="0" xfId="0" applyFont="1" applyBorder="1" applyAlignment="1">
      <alignment horizontal="center" vertical="center" wrapText="1"/>
    </xf>
    <xf numFmtId="0" fontId="0" fillId="0" borderId="0" xfId="0" applyBorder="1" applyAlignment="1">
      <alignment horizontal="center"/>
    </xf>
    <xf numFmtId="176" fontId="0" fillId="0" borderId="0" xfId="0" applyNumberFormat="1" applyBorder="1" applyAlignment="1">
      <alignment horizontal="center"/>
    </xf>
    <xf numFmtId="176" fontId="0" fillId="36" borderId="0" xfId="0" applyNumberFormat="1" applyFill="1" applyBorder="1" applyAlignment="1">
      <alignment horizontal="center"/>
    </xf>
    <xf numFmtId="0" fontId="5"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xf>
    <xf numFmtId="0" fontId="24" fillId="0" borderId="0" xfId="0" applyFont="1" applyAlignment="1">
      <alignment/>
    </xf>
    <xf numFmtId="0" fontId="0" fillId="0" borderId="0" xfId="0" applyBorder="1" applyAlignment="1">
      <alignment/>
    </xf>
    <xf numFmtId="2" fontId="5" fillId="0" borderId="0" xfId="0" applyNumberFormat="1" applyFont="1" applyBorder="1" applyAlignment="1">
      <alignment horizontal="center"/>
    </xf>
    <xf numFmtId="0" fontId="25" fillId="0" borderId="0" xfId="0" applyFont="1" applyBorder="1" applyAlignment="1">
      <alignment wrapText="1"/>
    </xf>
    <xf numFmtId="0" fontId="5" fillId="0" borderId="0" xfId="0" applyFont="1" applyBorder="1" applyAlignment="1">
      <alignment horizontal="center" vertical="top" wrapText="1"/>
    </xf>
    <xf numFmtId="0" fontId="5" fillId="0" borderId="0" xfId="0" applyFont="1" applyBorder="1" applyAlignment="1">
      <alignment horizontal="center"/>
    </xf>
    <xf numFmtId="176" fontId="5" fillId="0" borderId="0" xfId="0" applyNumberFormat="1" applyFont="1" applyBorder="1" applyAlignment="1">
      <alignment horizontal="center"/>
    </xf>
    <xf numFmtId="176" fontId="0" fillId="0" borderId="30" xfId="0" applyNumberFormat="1" applyFill="1" applyBorder="1" applyAlignment="1">
      <alignment/>
    </xf>
    <xf numFmtId="0" fontId="17" fillId="0" borderId="0" xfId="0" applyFont="1" applyBorder="1" applyAlignment="1">
      <alignment vertical="center" wrapText="1"/>
    </xf>
    <xf numFmtId="0" fontId="20" fillId="0" borderId="0" xfId="0" applyFont="1" applyFill="1" applyBorder="1" applyAlignment="1">
      <alignment wrapText="1"/>
    </xf>
    <xf numFmtId="0" fontId="6" fillId="0" borderId="0" xfId="0" applyFont="1" applyBorder="1" applyAlignment="1">
      <alignment/>
    </xf>
    <xf numFmtId="0" fontId="8" fillId="0" borderId="0" xfId="0" applyFont="1" applyFill="1" applyBorder="1" applyAlignment="1">
      <alignment/>
    </xf>
    <xf numFmtId="176" fontId="0" fillId="0" borderId="0" xfId="0" applyNumberFormat="1" applyFill="1" applyBorder="1" applyAlignment="1">
      <alignment horizontal="center"/>
    </xf>
    <xf numFmtId="0" fontId="0" fillId="0" borderId="0" xfId="0" applyFill="1" applyAlignment="1">
      <alignment/>
    </xf>
    <xf numFmtId="0" fontId="17" fillId="0" borderId="0" xfId="0" applyFont="1" applyFill="1" applyBorder="1" applyAlignment="1">
      <alignment vertical="center" wrapText="1"/>
    </xf>
    <xf numFmtId="0" fontId="0" fillId="0" borderId="0" xfId="0" applyFill="1" applyBorder="1" applyAlignment="1">
      <alignment horizontal="center"/>
    </xf>
    <xf numFmtId="0" fontId="0" fillId="0" borderId="30" xfId="0" applyFont="1" applyFill="1" applyBorder="1" applyAlignment="1">
      <alignment horizontal="justify" vertical="top" wrapText="1"/>
    </xf>
    <xf numFmtId="0" fontId="0" fillId="39" borderId="30" xfId="0" applyFont="1" applyFill="1" applyBorder="1" applyAlignment="1">
      <alignment horizontal="justify" vertical="top" wrapText="1"/>
    </xf>
    <xf numFmtId="0" fontId="0" fillId="39" borderId="43" xfId="55" applyFill="1" applyBorder="1" applyAlignment="1">
      <alignment vertical="center" wrapText="1"/>
      <protection/>
    </xf>
    <xf numFmtId="0" fontId="0" fillId="39" borderId="26" xfId="55" applyFill="1" applyBorder="1" applyAlignment="1">
      <alignment vertical="center" wrapText="1"/>
      <protection/>
    </xf>
    <xf numFmtId="0" fontId="6" fillId="0" borderId="30" xfId="0" applyFont="1" applyBorder="1" applyAlignment="1">
      <alignment/>
    </xf>
    <xf numFmtId="0" fontId="6" fillId="0" borderId="50" xfId="0" applyFont="1" applyBorder="1" applyAlignment="1">
      <alignment/>
    </xf>
    <xf numFmtId="0" fontId="0" fillId="0" borderId="0" xfId="0" applyAlignment="1">
      <alignment horizontal="right"/>
    </xf>
    <xf numFmtId="176" fontId="11" fillId="0" borderId="38" xfId="0" applyNumberFormat="1" applyFont="1" applyFill="1" applyBorder="1" applyAlignment="1">
      <alignment/>
    </xf>
    <xf numFmtId="0" fontId="7" fillId="0" borderId="0" xfId="0" applyFont="1" applyBorder="1" applyAlignment="1">
      <alignment/>
    </xf>
    <xf numFmtId="0" fontId="12" fillId="0" borderId="38" xfId="0" applyFont="1" applyBorder="1" applyAlignment="1">
      <alignment horizontal="center" vertical="center"/>
    </xf>
    <xf numFmtId="176" fontId="5" fillId="0" borderId="0" xfId="0" applyNumberFormat="1" applyFont="1" applyFill="1" applyBorder="1" applyAlignment="1">
      <alignment horizontal="center"/>
    </xf>
    <xf numFmtId="0" fontId="0" fillId="0" borderId="51" xfId="0" applyBorder="1" applyAlignment="1">
      <alignment horizontal="center"/>
    </xf>
    <xf numFmtId="0" fontId="6" fillId="33" borderId="22" xfId="0" applyFont="1" applyFill="1" applyBorder="1" applyAlignment="1">
      <alignment/>
    </xf>
    <xf numFmtId="0" fontId="7" fillId="33" borderId="24"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6" fillId="0" borderId="30" xfId="0" applyFont="1" applyBorder="1" applyAlignment="1">
      <alignment horizontal="center"/>
    </xf>
    <xf numFmtId="0" fontId="8" fillId="0" borderId="10" xfId="0" applyFont="1" applyBorder="1" applyAlignment="1">
      <alignment wrapText="1"/>
    </xf>
    <xf numFmtId="0" fontId="0" fillId="0" borderId="30" xfId="0" applyFont="1" applyBorder="1" applyAlignment="1">
      <alignment horizontal="center" wrapText="1"/>
    </xf>
    <xf numFmtId="174" fontId="0" fillId="0" borderId="30" xfId="0" applyNumberFormat="1" applyBorder="1" applyAlignment="1">
      <alignment horizontal="center"/>
    </xf>
    <xf numFmtId="176" fontId="0" fillId="0" borderId="30" xfId="0" applyNumberFormat="1" applyBorder="1" applyAlignment="1">
      <alignment horizontal="center"/>
    </xf>
    <xf numFmtId="176" fontId="0" fillId="36" borderId="30" xfId="0" applyNumberFormat="1" applyFill="1" applyBorder="1" applyAlignment="1">
      <alignment horizontal="center"/>
    </xf>
    <xf numFmtId="0" fontId="6" fillId="0" borderId="41" xfId="0" applyFont="1" applyBorder="1" applyAlignment="1">
      <alignment horizontal="center"/>
    </xf>
    <xf numFmtId="0" fontId="8" fillId="40" borderId="39" xfId="0" applyFont="1" applyFill="1" applyBorder="1" applyAlignment="1">
      <alignment wrapText="1"/>
    </xf>
    <xf numFmtId="0" fontId="0" fillId="0" borderId="30" xfId="0" applyFont="1" applyBorder="1" applyAlignment="1">
      <alignment vertical="center" wrapText="1"/>
    </xf>
    <xf numFmtId="0" fontId="0" fillId="0" borderId="30" xfId="0" applyBorder="1" applyAlignment="1">
      <alignment horizontal="center"/>
    </xf>
    <xf numFmtId="0" fontId="8" fillId="0" borderId="0" xfId="0" applyFont="1" applyBorder="1" applyAlignment="1">
      <alignment wrapText="1"/>
    </xf>
    <xf numFmtId="0" fontId="8" fillId="0" borderId="50" xfId="0" applyFont="1" applyBorder="1" applyAlignment="1">
      <alignment/>
    </xf>
    <xf numFmtId="0" fontId="8" fillId="0" borderId="30" xfId="0" applyFont="1" applyBorder="1" applyAlignment="1">
      <alignment/>
    </xf>
    <xf numFmtId="2" fontId="6" fillId="0" borderId="30" xfId="0" applyNumberFormat="1" applyFont="1" applyBorder="1" applyAlignment="1">
      <alignment horizontal="center"/>
    </xf>
    <xf numFmtId="0" fontId="8" fillId="0" borderId="30" xfId="0" applyFont="1" applyBorder="1" applyAlignment="1">
      <alignment wrapText="1"/>
    </xf>
    <xf numFmtId="0" fontId="19" fillId="0" borderId="52" xfId="0" applyFont="1" applyBorder="1" applyAlignment="1">
      <alignment wrapText="1"/>
    </xf>
    <xf numFmtId="0" fontId="15" fillId="0" borderId="0" xfId="0" applyFont="1" applyBorder="1" applyAlignment="1">
      <alignment horizontal="center" vertical="center" wrapText="1"/>
    </xf>
    <xf numFmtId="0" fontId="0" fillId="0" borderId="30" xfId="0" applyFont="1" applyBorder="1" applyAlignment="1">
      <alignment horizontal="center" vertical="center" wrapText="1"/>
    </xf>
    <xf numFmtId="174" fontId="0" fillId="0" borderId="30" xfId="0" applyNumberFormat="1" applyFill="1" applyBorder="1" applyAlignment="1">
      <alignment horizontal="center"/>
    </xf>
    <xf numFmtId="176" fontId="0" fillId="36" borderId="30" xfId="0" applyNumberFormat="1" applyFill="1" applyBorder="1" applyAlignment="1">
      <alignment horizontal="right"/>
    </xf>
    <xf numFmtId="0" fontId="7" fillId="0" borderId="0" xfId="0" applyFont="1" applyBorder="1" applyAlignment="1">
      <alignment wrapText="1"/>
    </xf>
    <xf numFmtId="0" fontId="8" fillId="0" borderId="0" xfId="0" applyFont="1" applyBorder="1" applyAlignment="1">
      <alignment/>
    </xf>
    <xf numFmtId="192" fontId="7" fillId="41" borderId="38" xfId="0" applyNumberFormat="1" applyFont="1" applyFill="1" applyBorder="1" applyAlignment="1">
      <alignment horizontal="right"/>
    </xf>
    <xf numFmtId="192" fontId="0" fillId="0" borderId="0" xfId="0" applyNumberFormat="1" applyAlignment="1">
      <alignment/>
    </xf>
    <xf numFmtId="192" fontId="3" fillId="0" borderId="38" xfId="0" applyNumberFormat="1" applyFont="1" applyBorder="1" applyAlignment="1">
      <alignment horizontal="right" vertical="center"/>
    </xf>
    <xf numFmtId="192" fontId="12" fillId="0" borderId="0" xfId="0" applyNumberFormat="1" applyFont="1" applyAlignment="1">
      <alignment/>
    </xf>
    <xf numFmtId="0" fontId="6" fillId="0" borderId="30" xfId="0" applyFont="1" applyFill="1" applyBorder="1" applyAlignment="1">
      <alignment horizontal="center"/>
    </xf>
    <xf numFmtId="0" fontId="8" fillId="0" borderId="24" xfId="0" applyFont="1" applyFill="1" applyBorder="1" applyAlignment="1">
      <alignment wrapText="1"/>
    </xf>
    <xf numFmtId="0" fontId="0" fillId="0" borderId="30" xfId="0" applyFont="1" applyFill="1" applyBorder="1" applyAlignment="1">
      <alignment horizontal="center" wrapText="1"/>
    </xf>
    <xf numFmtId="0" fontId="0" fillId="0" borderId="46" xfId="0" applyFill="1" applyBorder="1" applyAlignment="1">
      <alignment horizontal="center"/>
    </xf>
    <xf numFmtId="176" fontId="0" fillId="0" borderId="30" xfId="0" applyNumberFormat="1" applyFill="1" applyBorder="1" applyAlignment="1">
      <alignment horizontal="center"/>
    </xf>
    <xf numFmtId="0" fontId="8" fillId="0" borderId="10" xfId="0" applyFont="1" applyFill="1" applyBorder="1" applyAlignment="1">
      <alignment wrapText="1"/>
    </xf>
    <xf numFmtId="0" fontId="16" fillId="0" borderId="0" xfId="0" applyFont="1" applyFill="1" applyAlignment="1">
      <alignment horizontal="center" vertical="center" wrapText="1"/>
    </xf>
    <xf numFmtId="0" fontId="3" fillId="0" borderId="22" xfId="0" applyFont="1" applyBorder="1" applyAlignment="1">
      <alignment horizontal="right" wrapText="1"/>
    </xf>
    <xf numFmtId="0" fontId="3" fillId="0" borderId="23" xfId="0" applyFont="1" applyBorder="1" applyAlignment="1">
      <alignment horizontal="right"/>
    </xf>
    <xf numFmtId="0" fontId="3" fillId="0" borderId="24" xfId="0" applyFont="1" applyBorder="1" applyAlignment="1">
      <alignment horizontal="right"/>
    </xf>
    <xf numFmtId="0" fontId="3" fillId="0" borderId="33" xfId="0" applyFont="1" applyBorder="1" applyAlignment="1">
      <alignment horizontal="right" vertical="center"/>
    </xf>
    <xf numFmtId="0" fontId="3" fillId="0" borderId="30" xfId="0" applyFont="1" applyBorder="1" applyAlignment="1">
      <alignment horizontal="right" vertical="center"/>
    </xf>
    <xf numFmtId="0" fontId="3" fillId="0" borderId="36" xfId="0" applyFont="1" applyBorder="1" applyAlignment="1">
      <alignment horizontal="right" vertical="center"/>
    </xf>
    <xf numFmtId="0" fontId="3" fillId="0" borderId="34" xfId="0" applyFont="1" applyBorder="1" applyAlignment="1">
      <alignment horizontal="right" vertical="center"/>
    </xf>
    <xf numFmtId="0" fontId="3" fillId="0" borderId="53" xfId="0" applyFont="1" applyBorder="1" applyAlignment="1">
      <alignment horizontal="right" vertical="center"/>
    </xf>
    <xf numFmtId="0" fontId="3" fillId="0" borderId="37" xfId="0" applyFont="1" applyBorder="1" applyAlignment="1">
      <alignment horizontal="right" vertical="center"/>
    </xf>
    <xf numFmtId="0" fontId="3" fillId="34" borderId="22" xfId="0" applyFont="1" applyFill="1" applyBorder="1" applyAlignment="1">
      <alignment horizontal="right" wrapText="1"/>
    </xf>
    <xf numFmtId="0" fontId="3" fillId="34" borderId="23" xfId="0" applyFont="1" applyFill="1" applyBorder="1" applyAlignment="1">
      <alignment horizontal="right"/>
    </xf>
    <xf numFmtId="0" fontId="3" fillId="34" borderId="24" xfId="0" applyFont="1" applyFill="1" applyBorder="1" applyAlignment="1">
      <alignment horizontal="right"/>
    </xf>
    <xf numFmtId="0" fontId="1" fillId="0" borderId="22" xfId="0" applyFont="1" applyBorder="1" applyAlignment="1">
      <alignment horizontal="right"/>
    </xf>
    <xf numFmtId="0" fontId="1" fillId="0" borderId="23" xfId="0" applyFont="1" applyBorder="1" applyAlignment="1">
      <alignment horizontal="right"/>
    </xf>
    <xf numFmtId="0" fontId="1" fillId="0" borderId="24" xfId="0" applyFont="1" applyBorder="1" applyAlignment="1">
      <alignment horizontal="right"/>
    </xf>
    <xf numFmtId="0" fontId="10" fillId="33" borderId="22" xfId="0" applyFont="1" applyFill="1" applyBorder="1" applyAlignment="1">
      <alignment horizontal="center"/>
    </xf>
    <xf numFmtId="0" fontId="10" fillId="33" borderId="23" xfId="0" applyFont="1" applyFill="1" applyBorder="1" applyAlignment="1">
      <alignment horizontal="center"/>
    </xf>
    <xf numFmtId="0" fontId="10" fillId="33" borderId="24" xfId="0" applyFont="1" applyFill="1" applyBorder="1" applyAlignment="1">
      <alignment horizontal="center"/>
    </xf>
    <xf numFmtId="0" fontId="3" fillId="0" borderId="32" xfId="0" applyFont="1" applyBorder="1" applyAlignment="1">
      <alignment horizontal="right" vertical="center"/>
    </xf>
    <xf numFmtId="0" fontId="3" fillId="0" borderId="54" xfId="0" applyFont="1" applyBorder="1" applyAlignment="1">
      <alignment horizontal="right" vertical="center"/>
    </xf>
    <xf numFmtId="0" fontId="3" fillId="0" borderId="35" xfId="0" applyFont="1" applyBorder="1" applyAlignment="1">
      <alignment horizontal="right" vertical="center"/>
    </xf>
    <xf numFmtId="0" fontId="7" fillId="33" borderId="23" xfId="0" applyFont="1" applyFill="1" applyBorder="1" applyAlignment="1">
      <alignment horizontal="left"/>
    </xf>
    <xf numFmtId="0" fontId="7" fillId="33" borderId="24" xfId="0" applyFont="1" applyFill="1" applyBorder="1" applyAlignment="1">
      <alignment horizontal="left"/>
    </xf>
    <xf numFmtId="0" fontId="2" fillId="33" borderId="23" xfId="0" applyFont="1" applyFill="1" applyBorder="1" applyAlignment="1">
      <alignment horizontal="left"/>
    </xf>
    <xf numFmtId="0" fontId="2" fillId="33" borderId="24" xfId="0" applyFont="1" applyFill="1" applyBorder="1" applyAlignment="1">
      <alignment horizontal="left"/>
    </xf>
    <xf numFmtId="0" fontId="0" fillId="0" borderId="5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0" xfId="0" applyFont="1" applyBorder="1" applyAlignment="1">
      <alignment horizontal="center" vertical="center" wrapText="1"/>
    </xf>
    <xf numFmtId="0" fontId="2" fillId="33" borderId="23" xfId="0" applyFont="1" applyFill="1" applyBorder="1" applyAlignment="1">
      <alignment horizontal="left" wrapText="1"/>
    </xf>
    <xf numFmtId="0" fontId="3" fillId="0" borderId="0" xfId="0" applyFont="1" applyAlignment="1">
      <alignment horizontal="center"/>
    </xf>
    <xf numFmtId="0" fontId="3" fillId="33" borderId="42" xfId="0" applyFont="1" applyFill="1" applyBorder="1" applyAlignment="1">
      <alignment horizontal="center" wrapText="1"/>
    </xf>
    <xf numFmtId="0" fontId="3" fillId="33" borderId="29" xfId="0" applyFont="1" applyFill="1" applyBorder="1" applyAlignment="1">
      <alignment horizontal="center"/>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10" fillId="33" borderId="42" xfId="0" applyFont="1" applyFill="1" applyBorder="1" applyAlignment="1">
      <alignment horizontal="center" wrapText="1"/>
    </xf>
    <xf numFmtId="0" fontId="10" fillId="33" borderId="29" xfId="0" applyFont="1" applyFill="1" applyBorder="1" applyAlignment="1">
      <alignment horizontal="center"/>
    </xf>
    <xf numFmtId="0" fontId="0" fillId="42" borderId="42" xfId="0" applyFill="1" applyBorder="1" applyAlignment="1">
      <alignment horizontal="center"/>
    </xf>
    <xf numFmtId="0" fontId="0" fillId="42" borderId="44" xfId="0" applyFill="1" applyBorder="1" applyAlignment="1">
      <alignment horizontal="center"/>
    </xf>
    <xf numFmtId="0" fontId="0" fillId="42" borderId="29" xfId="0" applyFill="1"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56" xfId="0" applyBorder="1" applyAlignment="1">
      <alignment horizontal="center"/>
    </xf>
    <xf numFmtId="0" fontId="7" fillId="33" borderId="31" xfId="0" applyFont="1" applyFill="1" applyBorder="1" applyAlignment="1">
      <alignment horizontal="left"/>
    </xf>
    <xf numFmtId="0" fontId="12" fillId="0" borderId="22" xfId="0" applyFont="1" applyBorder="1" applyAlignment="1">
      <alignment horizontal="center" wrapText="1"/>
    </xf>
    <xf numFmtId="0" fontId="12" fillId="0" borderId="23" xfId="0" applyFont="1" applyBorder="1" applyAlignment="1">
      <alignment horizontal="center" wrapText="1"/>
    </xf>
    <xf numFmtId="0" fontId="12" fillId="0" borderId="24" xfId="0" applyFont="1" applyBorder="1" applyAlignment="1">
      <alignment horizontal="center" wrapText="1"/>
    </xf>
    <xf numFmtId="179" fontId="0" fillId="0" borderId="57" xfId="55" applyNumberFormat="1" applyBorder="1" applyAlignment="1">
      <alignment horizontal="center" vertical="center"/>
      <protection/>
    </xf>
    <xf numFmtId="179" fontId="0" fillId="0" borderId="48" xfId="55" applyNumberFormat="1" applyBorder="1" applyAlignment="1">
      <alignment horizontal="center" vertical="center"/>
      <protection/>
    </xf>
    <xf numFmtId="179" fontId="0" fillId="0" borderId="58" xfId="55" applyNumberFormat="1" applyBorder="1" applyAlignment="1">
      <alignment horizontal="center" vertical="center" wrapText="1"/>
      <protection/>
    </xf>
    <xf numFmtId="179" fontId="0" fillId="0" borderId="49" xfId="55" applyNumberFormat="1" applyBorder="1" applyAlignment="1">
      <alignment horizontal="center" vertical="center" wrapText="1"/>
      <protection/>
    </xf>
    <xf numFmtId="0" fontId="0" fillId="0" borderId="51" xfId="55" applyBorder="1" applyAlignment="1">
      <alignment horizontal="center" vertical="center" wrapText="1"/>
      <protection/>
    </xf>
    <xf numFmtId="0" fontId="0" fillId="0" borderId="28" xfId="55" applyBorder="1" applyAlignment="1">
      <alignment horizontal="center" vertical="center" wrapText="1"/>
      <protection/>
    </xf>
    <xf numFmtId="0" fontId="0" fillId="0" borderId="0" xfId="55" applyAlignment="1">
      <alignment horizontal="center" vertical="center"/>
      <protection/>
    </xf>
    <xf numFmtId="0" fontId="1" fillId="0" borderId="0" xfId="55" applyFont="1">
      <alignment/>
      <protection/>
    </xf>
    <xf numFmtId="0" fontId="0" fillId="0" borderId="0" xfId="55" applyFont="1" applyAlignment="1">
      <alignment horizontal="right"/>
      <protection/>
    </xf>
    <xf numFmtId="0" fontId="1" fillId="0" borderId="0" xfId="55" applyFont="1" applyAlignment="1">
      <alignment horizontal="right"/>
      <protection/>
    </xf>
    <xf numFmtId="0" fontId="10" fillId="0" borderId="22" xfId="55" applyFont="1" applyBorder="1" applyAlignment="1">
      <alignment horizontal="center" vertical="center" wrapText="1"/>
      <protection/>
    </xf>
    <xf numFmtId="0" fontId="10" fillId="0" borderId="23" xfId="55" applyFont="1" applyBorder="1" applyAlignment="1">
      <alignment horizontal="center" vertical="center" wrapText="1"/>
      <protection/>
    </xf>
    <xf numFmtId="0" fontId="10" fillId="0" borderId="24" xfId="55" applyFont="1" applyBorder="1" applyAlignment="1">
      <alignment horizontal="center" vertical="center" wrapText="1"/>
      <protection/>
    </xf>
    <xf numFmtId="0" fontId="1" fillId="33" borderId="22" xfId="55" applyFont="1" applyFill="1" applyBorder="1" applyAlignment="1">
      <alignment horizontal="left" vertical="center"/>
      <protection/>
    </xf>
    <xf numFmtId="0" fontId="1" fillId="33" borderId="23" xfId="55" applyFont="1" applyFill="1" applyBorder="1" applyAlignment="1">
      <alignment horizontal="left" vertical="center"/>
      <protection/>
    </xf>
    <xf numFmtId="0" fontId="1" fillId="33" borderId="24" xfId="55" applyFont="1" applyFill="1" applyBorder="1" applyAlignment="1">
      <alignment horizontal="left" vertical="center"/>
      <protection/>
    </xf>
    <xf numFmtId="0" fontId="2" fillId="33" borderId="22" xfId="55" applyFont="1" applyFill="1" applyBorder="1" applyAlignment="1">
      <alignment horizontal="center" vertical="center"/>
      <protection/>
    </xf>
    <xf numFmtId="0" fontId="2" fillId="33" borderId="44" xfId="55" applyFont="1" applyFill="1" applyBorder="1" applyAlignment="1">
      <alignment horizontal="center" vertical="center"/>
      <protection/>
    </xf>
    <xf numFmtId="0" fontId="2" fillId="33" borderId="29" xfId="55" applyFont="1" applyFill="1" applyBorder="1" applyAlignment="1">
      <alignment horizontal="center" vertical="center"/>
      <protection/>
    </xf>
    <xf numFmtId="0" fontId="2" fillId="33" borderId="23" xfId="55" applyFont="1" applyFill="1" applyBorder="1" applyAlignment="1">
      <alignment horizontal="center" vertical="center"/>
      <protection/>
    </xf>
    <xf numFmtId="0" fontId="2" fillId="33" borderId="24" xfId="55" applyFont="1" applyFill="1" applyBorder="1" applyAlignment="1">
      <alignment horizontal="center" vertical="center"/>
      <protection/>
    </xf>
    <xf numFmtId="179" fontId="0" fillId="39" borderId="57" xfId="55" applyNumberFormat="1" applyFill="1" applyBorder="1" applyAlignment="1">
      <alignment horizontal="center" vertical="center"/>
      <protection/>
    </xf>
    <xf numFmtId="179" fontId="0" fillId="39" borderId="48" xfId="55" applyNumberFormat="1" applyFill="1" applyBorder="1" applyAlignment="1">
      <alignment horizontal="center" vertical="center"/>
      <protection/>
    </xf>
    <xf numFmtId="0" fontId="0" fillId="0" borderId="55" xfId="0" applyFont="1" applyBorder="1" applyAlignment="1">
      <alignment horizontal="center" vertical="center"/>
    </xf>
    <xf numFmtId="0" fontId="0" fillId="0" borderId="50" xfId="0" applyFont="1" applyBorder="1" applyAlignment="1">
      <alignment horizontal="center" vertical="center"/>
    </xf>
    <xf numFmtId="2" fontId="0" fillId="0" borderId="55" xfId="0" applyNumberFormat="1" applyFont="1" applyBorder="1" applyAlignment="1">
      <alignment horizontal="center" vertical="center"/>
    </xf>
    <xf numFmtId="2" fontId="0" fillId="0" borderId="50" xfId="0" applyNumberFormat="1" applyFont="1" applyBorder="1" applyAlignment="1">
      <alignment horizontal="center" vertical="center"/>
    </xf>
    <xf numFmtId="4" fontId="0" fillId="0" borderId="55" xfId="0" applyNumberFormat="1" applyFont="1" applyBorder="1" applyAlignment="1">
      <alignment horizontal="center" vertical="center"/>
    </xf>
    <xf numFmtId="4" fontId="0" fillId="0" borderId="50" xfId="0" applyNumberFormat="1" applyFont="1" applyBorder="1" applyAlignment="1">
      <alignment horizontal="center" vertical="center"/>
    </xf>
    <xf numFmtId="176" fontId="1" fillId="0" borderId="55" xfId="0" applyNumberFormat="1" applyFont="1" applyBorder="1" applyAlignment="1">
      <alignment horizontal="center" vertical="center"/>
    </xf>
    <xf numFmtId="176" fontId="1" fillId="0" borderId="50" xfId="0" applyNumberFormat="1" applyFont="1" applyBorder="1" applyAlignment="1">
      <alignment horizontal="center" vertical="center"/>
    </xf>
    <xf numFmtId="0" fontId="6"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6" fillId="0" borderId="30" xfId="0" applyFont="1" applyBorder="1" applyAlignment="1">
      <alignment horizontal="left" vertical="top" wrapText="1"/>
    </xf>
    <xf numFmtId="0" fontId="6" fillId="37" borderId="30" xfId="0" applyFont="1" applyFill="1" applyBorder="1" applyAlignment="1">
      <alignment horizontal="left" vertical="top"/>
    </xf>
    <xf numFmtId="0" fontId="0" fillId="0" borderId="46" xfId="0" applyFont="1" applyBorder="1" applyAlignment="1">
      <alignment horizontal="center" vertical="center"/>
    </xf>
    <xf numFmtId="0" fontId="2" fillId="0" borderId="30" xfId="0" applyFont="1" applyBorder="1" applyAlignment="1">
      <alignment horizontal="left" vertical="top" wrapText="1"/>
    </xf>
    <xf numFmtId="0" fontId="6" fillId="43" borderId="30" xfId="0" applyFont="1" applyFill="1" applyBorder="1" applyAlignment="1">
      <alignment horizontal="center" vertical="center"/>
    </xf>
    <xf numFmtId="0" fontId="2" fillId="43" borderId="30" xfId="0" applyFont="1" applyFill="1" applyBorder="1" applyAlignment="1">
      <alignment horizontal="center" vertical="center"/>
    </xf>
    <xf numFmtId="0" fontId="6" fillId="37" borderId="30" xfId="0" applyFont="1" applyFill="1" applyBorder="1" applyAlignment="1">
      <alignment horizontal="left" vertical="center" wrapText="1"/>
    </xf>
    <xf numFmtId="2" fontId="0" fillId="0" borderId="46" xfId="0" applyNumberFormat="1" applyFont="1" applyBorder="1" applyAlignment="1">
      <alignment horizontal="center" vertical="center"/>
    </xf>
    <xf numFmtId="4" fontId="1" fillId="0" borderId="55" xfId="0" applyNumberFormat="1" applyFont="1" applyBorder="1" applyAlignment="1">
      <alignment horizontal="center" vertical="center"/>
    </xf>
    <xf numFmtId="4" fontId="1" fillId="0" borderId="46" xfId="0" applyNumberFormat="1" applyFont="1" applyBorder="1" applyAlignment="1">
      <alignment horizontal="center" vertical="center"/>
    </xf>
    <xf numFmtId="4" fontId="1" fillId="0" borderId="50" xfId="0" applyNumberFormat="1" applyFont="1" applyBorder="1" applyAlignment="1">
      <alignment horizontal="center" vertical="center"/>
    </xf>
    <xf numFmtId="0" fontId="3" fillId="0" borderId="20" xfId="0" applyFont="1" applyBorder="1" applyAlignment="1">
      <alignment horizontal="center" vertical="center" wrapText="1"/>
    </xf>
    <xf numFmtId="0" fontId="1" fillId="0" borderId="21" xfId="0" applyFont="1" applyBorder="1" applyAlignment="1">
      <alignment/>
    </xf>
    <xf numFmtId="0" fontId="1" fillId="0" borderId="19" xfId="0" applyFont="1" applyBorder="1" applyAlignment="1">
      <alignment/>
    </xf>
    <xf numFmtId="0" fontId="12" fillId="43" borderId="22" xfId="0" applyFont="1" applyFill="1" applyBorder="1" applyAlignment="1">
      <alignment horizontal="center" vertical="center"/>
    </xf>
    <xf numFmtId="0" fontId="12" fillId="43" borderId="23" xfId="0" applyFont="1" applyFill="1" applyBorder="1" applyAlignment="1">
      <alignment horizontal="center" vertical="center"/>
    </xf>
    <xf numFmtId="0" fontId="12" fillId="43" borderId="24" xfId="0" applyFont="1" applyFill="1" applyBorder="1" applyAlignment="1">
      <alignment horizontal="center" vertical="center"/>
    </xf>
    <xf numFmtId="0" fontId="10" fillId="0" borderId="45" xfId="0" applyFont="1" applyBorder="1" applyAlignment="1">
      <alignment horizontal="center" vertical="center"/>
    </xf>
    <xf numFmtId="0" fontId="10" fillId="0" borderId="59"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44</xdr:row>
      <xdr:rowOff>0</xdr:rowOff>
    </xdr:from>
    <xdr:to>
      <xdr:col>1</xdr:col>
      <xdr:colOff>3114675</xdr:colOff>
      <xdr:row>44</xdr:row>
      <xdr:rowOff>0</xdr:rowOff>
    </xdr:to>
    <xdr:sp>
      <xdr:nvSpPr>
        <xdr:cNvPr id="1" name="Line 1"/>
        <xdr:cNvSpPr>
          <a:spLocks/>
        </xdr:cNvSpPr>
      </xdr:nvSpPr>
      <xdr:spPr>
        <a:xfrm>
          <a:off x="714375" y="17897475"/>
          <a:ext cx="300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60"/>
  <sheetViews>
    <sheetView tabSelected="1" zoomScale="85" zoomScaleNormal="85" zoomScalePageLayoutView="0" workbookViewId="0" topLeftCell="A1">
      <selection activeCell="H203" sqref="H203:J203"/>
    </sheetView>
  </sheetViews>
  <sheetFormatPr defaultColWidth="9.140625" defaultRowHeight="12.75"/>
  <cols>
    <col min="1" max="1" width="6.140625" style="0" customWidth="1"/>
    <col min="2" max="2" width="120.140625" style="0" customWidth="1"/>
    <col min="3" max="3" width="1.421875" style="0" customWidth="1"/>
    <col min="4" max="4" width="12.421875" style="0" customWidth="1"/>
    <col min="5" max="5" width="1.8515625" style="0" customWidth="1"/>
    <col min="6" max="6" width="12.28125" style="0" customWidth="1"/>
    <col min="7" max="7" width="1.57421875" style="0" customWidth="1"/>
    <col min="8" max="8" width="15.140625" style="0" customWidth="1"/>
    <col min="9" max="9" width="2.00390625" style="0" customWidth="1"/>
    <col min="10" max="10" width="23.57421875" style="0" customWidth="1"/>
  </cols>
  <sheetData>
    <row r="2" spans="1:10" ht="19.5" customHeight="1">
      <c r="A2" s="228" t="s">
        <v>220</v>
      </c>
      <c r="B2" s="228"/>
      <c r="C2" s="228"/>
      <c r="D2" s="228"/>
      <c r="E2" s="228"/>
      <c r="F2" s="228"/>
      <c r="G2" s="228"/>
      <c r="H2" s="228"/>
      <c r="I2" s="228"/>
      <c r="J2" s="228"/>
    </row>
    <row r="3" ht="10.5" customHeight="1" thickBot="1">
      <c r="A3" s="24"/>
    </row>
    <row r="4" spans="1:10" ht="23.25" customHeight="1">
      <c r="A4" s="229" t="s">
        <v>170</v>
      </c>
      <c r="B4" s="230"/>
      <c r="D4" s="231" t="s">
        <v>74</v>
      </c>
      <c r="E4" s="232"/>
      <c r="F4" s="232"/>
      <c r="G4" s="232"/>
      <c r="H4" s="232"/>
      <c r="I4" s="232"/>
      <c r="J4" s="233"/>
    </row>
    <row r="5" spans="1:10" ht="4.5" customHeight="1" thickBot="1">
      <c r="A5" s="18"/>
      <c r="D5" s="89"/>
      <c r="E5" s="89"/>
      <c r="F5" s="89"/>
      <c r="G5" s="89"/>
      <c r="H5" s="89"/>
      <c r="I5" s="89"/>
      <c r="J5" s="89"/>
    </row>
    <row r="6" spans="1:10" ht="19.5" customHeight="1">
      <c r="A6" s="234" t="s">
        <v>18</v>
      </c>
      <c r="B6" s="235"/>
      <c r="D6" s="236"/>
      <c r="E6" s="237"/>
      <c r="F6" s="237"/>
      <c r="G6" s="237"/>
      <c r="H6" s="237"/>
      <c r="I6" s="237"/>
      <c r="J6" s="238"/>
    </row>
    <row r="7" ht="4.5" customHeight="1" thickBot="1"/>
    <row r="8" spans="1:10" ht="15" customHeight="1">
      <c r="A8" s="3"/>
      <c r="D8" s="26" t="s">
        <v>10</v>
      </c>
      <c r="E8" s="27"/>
      <c r="F8" s="8"/>
      <c r="G8" s="9"/>
      <c r="H8" s="241"/>
      <c r="I8" s="241"/>
      <c r="J8" s="242"/>
    </row>
    <row r="9" spans="4:10" ht="15" customHeight="1">
      <c r="D9" s="10" t="s">
        <v>11</v>
      </c>
      <c r="E9" s="4"/>
      <c r="F9" s="5"/>
      <c r="G9" s="6"/>
      <c r="H9" s="239"/>
      <c r="I9" s="239"/>
      <c r="J9" s="240"/>
    </row>
    <row r="10" spans="4:10" ht="15" customHeight="1">
      <c r="D10" s="10"/>
      <c r="E10" s="4"/>
      <c r="F10" s="5"/>
      <c r="G10" s="6"/>
      <c r="H10" s="7"/>
      <c r="I10" s="7"/>
      <c r="J10" s="11"/>
    </row>
    <row r="11" spans="4:10" ht="15" customHeight="1">
      <c r="D11" s="12" t="s">
        <v>12</v>
      </c>
      <c r="E11" s="4"/>
      <c r="F11" s="5"/>
      <c r="G11" s="6"/>
      <c r="H11" s="239"/>
      <c r="I11" s="239"/>
      <c r="J11" s="240"/>
    </row>
    <row r="12" spans="4:10" ht="15" customHeight="1" thickBot="1">
      <c r="D12" s="13" t="s">
        <v>13</v>
      </c>
      <c r="E12" s="14"/>
      <c r="F12" s="15"/>
      <c r="G12" s="16"/>
      <c r="H12" s="17" t="s">
        <v>14</v>
      </c>
      <c r="I12" s="14"/>
      <c r="J12" s="29"/>
    </row>
    <row r="13" spans="4:8" ht="4.5" customHeight="1" thickBot="1">
      <c r="D13" s="19"/>
      <c r="H13" s="19"/>
    </row>
    <row r="14" spans="1:10" ht="9.75" customHeight="1" thickBot="1">
      <c r="A14" s="20"/>
      <c r="B14" s="21"/>
      <c r="C14" s="21"/>
      <c r="D14" s="22"/>
      <c r="E14" s="21"/>
      <c r="F14" s="21"/>
      <c r="G14" s="21"/>
      <c r="H14" s="22"/>
      <c r="I14" s="21"/>
      <c r="J14" s="23"/>
    </row>
    <row r="15" spans="4:8" ht="9.75" customHeight="1">
      <c r="D15" s="19"/>
      <c r="H15" s="19"/>
    </row>
    <row r="16" ht="15">
      <c r="A16" s="54" t="s">
        <v>37</v>
      </c>
    </row>
    <row r="17" spans="1:8" ht="12" customHeight="1" thickBot="1">
      <c r="A17" s="18"/>
      <c r="D17" s="19"/>
      <c r="H17" s="19"/>
    </row>
    <row r="18" spans="1:10" ht="19.5" customHeight="1" thickBot="1">
      <c r="A18" s="163"/>
      <c r="B18" s="164" t="s">
        <v>52</v>
      </c>
      <c r="D18" s="165" t="s">
        <v>39</v>
      </c>
      <c r="E18" s="2"/>
      <c r="F18" s="165" t="s">
        <v>38</v>
      </c>
      <c r="G18" s="2"/>
      <c r="H18" s="165" t="s">
        <v>243</v>
      </c>
      <c r="I18" s="2"/>
      <c r="J18" s="165" t="s">
        <v>151</v>
      </c>
    </row>
    <row r="19" spans="4:10" ht="4.5" customHeight="1">
      <c r="D19" s="1"/>
      <c r="E19" s="1"/>
      <c r="F19" s="1"/>
      <c r="G19" s="1"/>
      <c r="H19" s="1"/>
      <c r="I19" s="1"/>
      <c r="J19" s="1"/>
    </row>
    <row r="20" spans="1:2" ht="9.75" customHeight="1" thickBot="1">
      <c r="A20" s="28"/>
      <c r="B20" s="35"/>
    </row>
    <row r="21" spans="1:10" ht="19.5" customHeight="1" thickBot="1">
      <c r="A21" s="30">
        <v>1</v>
      </c>
      <c r="B21" s="227" t="s">
        <v>242</v>
      </c>
      <c r="C21" s="222"/>
      <c r="D21" s="222"/>
      <c r="E21" s="222"/>
      <c r="F21" s="222"/>
      <c r="G21" s="222"/>
      <c r="H21" s="222"/>
      <c r="I21" s="222"/>
      <c r="J21" s="223"/>
    </row>
    <row r="22" spans="1:4" ht="6.75" customHeight="1">
      <c r="A22" s="28"/>
      <c r="B22" s="35"/>
      <c r="D22" s="1"/>
    </row>
    <row r="23" spans="1:10" ht="18.75" customHeight="1">
      <c r="A23" s="166">
        <v>1.1</v>
      </c>
      <c r="B23" s="167" t="s">
        <v>36</v>
      </c>
      <c r="D23" s="168" t="s">
        <v>9</v>
      </c>
      <c r="F23" s="169">
        <v>1</v>
      </c>
      <c r="G23" s="95" t="s">
        <v>20</v>
      </c>
      <c r="H23" s="170"/>
      <c r="I23" s="95"/>
      <c r="J23" s="171"/>
    </row>
    <row r="24" spans="1:4" ht="3.75" customHeight="1">
      <c r="A24" s="28"/>
      <c r="B24" s="35"/>
      <c r="D24" s="1"/>
    </row>
    <row r="25" spans="1:10" ht="18.75" customHeight="1">
      <c r="A25" s="166">
        <v>1.2</v>
      </c>
      <c r="B25" s="167" t="s">
        <v>144</v>
      </c>
      <c r="D25" s="168" t="s">
        <v>53</v>
      </c>
      <c r="F25" s="169">
        <v>5.8</v>
      </c>
      <c r="G25" s="95" t="s">
        <v>20</v>
      </c>
      <c r="H25" s="170"/>
      <c r="I25" s="95"/>
      <c r="J25" s="171"/>
    </row>
    <row r="26" spans="1:4" ht="3.75" customHeight="1">
      <c r="A26" s="31"/>
      <c r="B26" s="35"/>
      <c r="D26" s="1"/>
    </row>
    <row r="27" spans="1:10" ht="18.75" customHeight="1">
      <c r="A27" s="166">
        <v>1.3</v>
      </c>
      <c r="B27" s="167" t="s">
        <v>122</v>
      </c>
      <c r="D27" s="168" t="s">
        <v>53</v>
      </c>
      <c r="F27" s="169">
        <v>4.3</v>
      </c>
      <c r="G27" s="95" t="s">
        <v>20</v>
      </c>
      <c r="H27" s="170"/>
      <c r="I27" s="95"/>
      <c r="J27" s="171"/>
    </row>
    <row r="28" spans="1:4" ht="3.75" customHeight="1">
      <c r="A28" s="31"/>
      <c r="B28" s="37"/>
      <c r="D28" s="1"/>
    </row>
    <row r="29" spans="1:10" ht="18.75" customHeight="1">
      <c r="A29" s="166">
        <v>1.4</v>
      </c>
      <c r="B29" s="167" t="s">
        <v>34</v>
      </c>
      <c r="D29" s="168" t="s">
        <v>123</v>
      </c>
      <c r="F29" s="169">
        <v>0.5</v>
      </c>
      <c r="G29" s="95" t="s">
        <v>20</v>
      </c>
      <c r="H29" s="170"/>
      <c r="I29" s="95"/>
      <c r="J29" s="171"/>
    </row>
    <row r="30" spans="1:4" ht="3.75" customHeight="1">
      <c r="A30" s="31"/>
      <c r="B30" s="37"/>
      <c r="D30" s="1"/>
    </row>
    <row r="31" spans="1:10" ht="18.75" customHeight="1">
      <c r="A31" s="166">
        <v>1.5</v>
      </c>
      <c r="B31" s="180" t="s">
        <v>145</v>
      </c>
      <c r="D31" s="168" t="s">
        <v>123</v>
      </c>
      <c r="F31" s="169">
        <v>14.1</v>
      </c>
      <c r="G31" s="95" t="s">
        <v>20</v>
      </c>
      <c r="H31" s="170"/>
      <c r="I31" s="95"/>
      <c r="J31" s="171"/>
    </row>
    <row r="32" spans="1:4" ht="6.75" customHeight="1" thickBot="1">
      <c r="A32" s="125"/>
      <c r="B32" s="187"/>
      <c r="D32" s="1"/>
    </row>
    <row r="33" spans="1:10" ht="18" customHeight="1" thickBot="1">
      <c r="A33" s="31"/>
      <c r="B33" s="35"/>
      <c r="D33" s="1"/>
      <c r="F33" s="211" t="s">
        <v>0</v>
      </c>
      <c r="G33" s="212"/>
      <c r="H33" s="213"/>
      <c r="J33" s="62">
        <f>SUM(J23:J31)</f>
        <v>0</v>
      </c>
    </row>
    <row r="34" spans="1:4" ht="6.75" customHeight="1" thickBot="1">
      <c r="A34" s="31"/>
      <c r="B34" s="35"/>
      <c r="D34" s="1"/>
    </row>
    <row r="35" spans="1:10" ht="18" customHeight="1" thickBot="1">
      <c r="A35" s="30">
        <v>2</v>
      </c>
      <c r="B35" s="222" t="s">
        <v>232</v>
      </c>
      <c r="C35" s="222"/>
      <c r="D35" s="222"/>
      <c r="E35" s="222"/>
      <c r="F35" s="222"/>
      <c r="G35" s="222"/>
      <c r="H35" s="222"/>
      <c r="I35" s="222"/>
      <c r="J35" s="223"/>
    </row>
    <row r="36" spans="1:4" ht="16.5">
      <c r="A36" s="34" t="s">
        <v>35</v>
      </c>
      <c r="B36" s="36"/>
      <c r="D36" s="1"/>
    </row>
    <row r="37" spans="1:4" ht="3.75" customHeight="1">
      <c r="A37" s="28"/>
      <c r="B37" s="35"/>
      <c r="D37" s="1"/>
    </row>
    <row r="38" spans="1:10" ht="18.75" customHeight="1">
      <c r="A38" s="166">
        <v>2.1</v>
      </c>
      <c r="B38" s="167" t="s">
        <v>146</v>
      </c>
      <c r="D38" s="168" t="s">
        <v>53</v>
      </c>
      <c r="F38" s="169">
        <v>1.3</v>
      </c>
      <c r="G38" s="95" t="s">
        <v>20</v>
      </c>
      <c r="H38" s="170"/>
      <c r="I38" s="95"/>
      <c r="J38" s="171"/>
    </row>
    <row r="39" spans="1:4" ht="3.75" customHeight="1">
      <c r="A39" s="28"/>
      <c r="B39" s="35"/>
      <c r="D39" s="1"/>
    </row>
    <row r="40" spans="1:10" ht="18.75" customHeight="1">
      <c r="A40" s="166">
        <v>2.2</v>
      </c>
      <c r="B40" s="167" t="s">
        <v>124</v>
      </c>
      <c r="D40" s="168" t="s">
        <v>53</v>
      </c>
      <c r="F40" s="169">
        <v>25.5</v>
      </c>
      <c r="G40" s="95" t="s">
        <v>20</v>
      </c>
      <c r="H40" s="170"/>
      <c r="I40" s="95"/>
      <c r="J40" s="171"/>
    </row>
    <row r="41" spans="1:4" ht="3.75" customHeight="1">
      <c r="A41" s="31"/>
      <c r="B41" s="35"/>
      <c r="D41" s="1"/>
    </row>
    <row r="42" spans="1:10" ht="16.5">
      <c r="A42" s="166">
        <v>2.3</v>
      </c>
      <c r="B42" s="167" t="s">
        <v>125</v>
      </c>
      <c r="D42" s="168" t="s">
        <v>53</v>
      </c>
      <c r="F42" s="169">
        <v>5.7</v>
      </c>
      <c r="G42" s="95" t="s">
        <v>20</v>
      </c>
      <c r="H42" s="170"/>
      <c r="I42" s="95"/>
      <c r="J42" s="171"/>
    </row>
    <row r="43" spans="1:4" ht="3.75" customHeight="1">
      <c r="A43" s="31"/>
      <c r="B43" s="35"/>
      <c r="D43" s="1"/>
    </row>
    <row r="44" spans="1:10" ht="18.75" customHeight="1">
      <c r="A44" s="166">
        <v>2.4</v>
      </c>
      <c r="B44" s="167" t="s">
        <v>185</v>
      </c>
      <c r="D44" s="168" t="s">
        <v>53</v>
      </c>
      <c r="F44" s="169">
        <v>3.1</v>
      </c>
      <c r="G44" s="95" t="s">
        <v>20</v>
      </c>
      <c r="H44" s="170"/>
      <c r="I44" s="95"/>
      <c r="J44" s="171"/>
    </row>
    <row r="45" spans="1:4" ht="3.75" customHeight="1">
      <c r="A45" s="31"/>
      <c r="B45" s="35"/>
      <c r="D45" s="1"/>
    </row>
    <row r="46" spans="1:10" ht="18.75" customHeight="1">
      <c r="A46" s="166">
        <v>2.5</v>
      </c>
      <c r="B46" s="167" t="s">
        <v>186</v>
      </c>
      <c r="D46" s="168" t="s">
        <v>53</v>
      </c>
      <c r="F46" s="169">
        <v>0.7</v>
      </c>
      <c r="G46" s="95" t="s">
        <v>20</v>
      </c>
      <c r="H46" s="170"/>
      <c r="I46" s="95"/>
      <c r="J46" s="171"/>
    </row>
    <row r="47" spans="1:4" ht="3.75" customHeight="1">
      <c r="A47" s="31"/>
      <c r="B47" s="35"/>
      <c r="D47" s="1"/>
    </row>
    <row r="48" spans="1:10" ht="18.75" customHeight="1">
      <c r="A48" s="166">
        <v>2.6</v>
      </c>
      <c r="B48" s="167" t="s">
        <v>149</v>
      </c>
      <c r="D48" s="168" t="s">
        <v>53</v>
      </c>
      <c r="F48" s="169">
        <v>0.3</v>
      </c>
      <c r="G48" s="95" t="s">
        <v>20</v>
      </c>
      <c r="H48" s="170"/>
      <c r="I48" s="95"/>
      <c r="J48" s="171"/>
    </row>
    <row r="49" spans="1:4" ht="3.75" customHeight="1">
      <c r="A49" s="31"/>
      <c r="B49" s="35"/>
      <c r="D49" s="1"/>
    </row>
    <row r="50" spans="1:10" ht="18.75" customHeight="1">
      <c r="A50" s="166">
        <v>2.7</v>
      </c>
      <c r="B50" s="167" t="s">
        <v>126</v>
      </c>
      <c r="D50" s="168" t="s">
        <v>53</v>
      </c>
      <c r="F50" s="169">
        <v>6.2</v>
      </c>
      <c r="G50" s="95" t="s">
        <v>20</v>
      </c>
      <c r="H50" s="170"/>
      <c r="I50" s="95"/>
      <c r="J50" s="171"/>
    </row>
    <row r="51" spans="1:4" ht="3.75" customHeight="1" thickBot="1">
      <c r="A51" s="31"/>
      <c r="B51" s="49"/>
      <c r="D51" s="1"/>
    </row>
    <row r="52" spans="1:10" s="148" customFormat="1" ht="36" customHeight="1" thickBot="1">
      <c r="A52" s="192">
        <v>2.8</v>
      </c>
      <c r="B52" s="193" t="s">
        <v>262</v>
      </c>
      <c r="D52" s="194" t="s">
        <v>53</v>
      </c>
      <c r="F52" s="184">
        <v>5.9</v>
      </c>
      <c r="G52" s="195" t="s">
        <v>20</v>
      </c>
      <c r="H52" s="196"/>
      <c r="I52" s="195"/>
      <c r="J52" s="196"/>
    </row>
    <row r="53" spans="1:4" ht="3.75" customHeight="1">
      <c r="A53" s="31"/>
      <c r="B53" s="49"/>
      <c r="D53" s="1"/>
    </row>
    <row r="54" spans="1:10" s="148" customFormat="1" ht="18.75" customHeight="1">
      <c r="A54" s="192">
        <v>2.9</v>
      </c>
      <c r="B54" s="197" t="s">
        <v>171</v>
      </c>
      <c r="D54" s="194" t="s">
        <v>53</v>
      </c>
      <c r="F54" s="184">
        <v>0.6</v>
      </c>
      <c r="G54" s="195" t="s">
        <v>20</v>
      </c>
      <c r="H54" s="196"/>
      <c r="I54" s="195"/>
      <c r="J54" s="196"/>
    </row>
    <row r="55" spans="1:4" ht="6.75" customHeight="1" thickBot="1">
      <c r="A55" s="31"/>
      <c r="B55" s="40"/>
      <c r="D55" s="1"/>
    </row>
    <row r="56" spans="1:10" ht="18" customHeight="1" thickBot="1">
      <c r="A56" s="31"/>
      <c r="B56" s="40"/>
      <c r="D56" s="1"/>
      <c r="F56" s="211" t="s">
        <v>7</v>
      </c>
      <c r="G56" s="212"/>
      <c r="H56" s="213"/>
      <c r="J56" s="62">
        <f>SUM(J38:J54)</f>
        <v>0</v>
      </c>
    </row>
    <row r="57" spans="1:10" ht="6.75" customHeight="1" thickBot="1">
      <c r="A57" s="31"/>
      <c r="B57" s="40"/>
      <c r="D57" s="1"/>
      <c r="F57" s="44"/>
      <c r="G57" s="44"/>
      <c r="H57" s="44"/>
      <c r="J57" s="45"/>
    </row>
    <row r="58" spans="1:10" ht="18" customHeight="1" thickBot="1">
      <c r="A58" s="30">
        <v>3</v>
      </c>
      <c r="B58" s="222" t="s">
        <v>241</v>
      </c>
      <c r="C58" s="222"/>
      <c r="D58" s="222"/>
      <c r="E58" s="222"/>
      <c r="F58" s="222"/>
      <c r="G58" s="222"/>
      <c r="H58" s="222"/>
      <c r="I58" s="222"/>
      <c r="J58" s="223"/>
    </row>
    <row r="59" spans="1:4" ht="9.75" customHeight="1" thickBot="1">
      <c r="A59" s="31"/>
      <c r="B59" s="35"/>
      <c r="D59" s="1"/>
    </row>
    <row r="60" spans="1:2" ht="19.5" customHeight="1">
      <c r="A60" s="162"/>
      <c r="B60" s="39" t="s">
        <v>207</v>
      </c>
    </row>
    <row r="61" spans="1:10" ht="18" customHeight="1">
      <c r="A61" s="156">
        <v>3.1</v>
      </c>
      <c r="B61" s="177" t="s">
        <v>244</v>
      </c>
      <c r="C61" s="159"/>
      <c r="D61" s="224" t="s">
        <v>71</v>
      </c>
      <c r="F61" s="41">
        <v>19.3</v>
      </c>
      <c r="G61" t="s">
        <v>20</v>
      </c>
      <c r="H61" s="142"/>
      <c r="J61" s="61"/>
    </row>
    <row r="62" spans="1:10" ht="18" customHeight="1">
      <c r="A62" s="155">
        <v>3.2</v>
      </c>
      <c r="B62" s="178" t="s">
        <v>245</v>
      </c>
      <c r="D62" s="225"/>
      <c r="F62" s="41">
        <v>305</v>
      </c>
      <c r="G62" t="s">
        <v>20</v>
      </c>
      <c r="H62" s="142"/>
      <c r="J62" s="61"/>
    </row>
    <row r="63" spans="1:10" ht="18" customHeight="1">
      <c r="A63" s="155">
        <v>3.3</v>
      </c>
      <c r="B63" s="178" t="s">
        <v>246</v>
      </c>
      <c r="D63" s="225"/>
      <c r="F63" s="41">
        <v>231</v>
      </c>
      <c r="G63" t="s">
        <v>20</v>
      </c>
      <c r="H63" s="142"/>
      <c r="J63" s="61"/>
    </row>
    <row r="64" spans="1:10" ht="18" customHeight="1">
      <c r="A64" s="155">
        <v>3.4</v>
      </c>
      <c r="B64" s="178" t="s">
        <v>247</v>
      </c>
      <c r="D64" s="225"/>
      <c r="F64" s="41">
        <v>90</v>
      </c>
      <c r="G64" t="s">
        <v>20</v>
      </c>
      <c r="H64" s="142"/>
      <c r="J64" s="61"/>
    </row>
    <row r="65" spans="1:10" ht="18" customHeight="1">
      <c r="A65" s="155">
        <v>3.5</v>
      </c>
      <c r="B65" s="178" t="s">
        <v>248</v>
      </c>
      <c r="D65" s="225"/>
      <c r="F65" s="41">
        <v>1196</v>
      </c>
      <c r="G65" t="s">
        <v>20</v>
      </c>
      <c r="H65" s="142"/>
      <c r="J65" s="61"/>
    </row>
    <row r="66" spans="1:10" ht="18" customHeight="1">
      <c r="A66" s="155">
        <v>3.6</v>
      </c>
      <c r="B66" s="178" t="s">
        <v>249</v>
      </c>
      <c r="D66" s="225"/>
      <c r="F66" s="41">
        <v>1709</v>
      </c>
      <c r="G66" t="s">
        <v>20</v>
      </c>
      <c r="H66" s="142"/>
      <c r="J66" s="61"/>
    </row>
    <row r="67" spans="1:10" ht="18" customHeight="1">
      <c r="A67" s="155">
        <v>3.7</v>
      </c>
      <c r="B67" s="178" t="s">
        <v>250</v>
      </c>
      <c r="D67" s="225"/>
      <c r="F67" s="41">
        <v>237</v>
      </c>
      <c r="G67" t="s">
        <v>20</v>
      </c>
      <c r="H67" s="142"/>
      <c r="J67" s="61"/>
    </row>
    <row r="68" spans="1:10" ht="18" customHeight="1">
      <c r="A68" s="155">
        <v>3.8</v>
      </c>
      <c r="B68" s="178" t="s">
        <v>251</v>
      </c>
      <c r="D68" s="226"/>
      <c r="F68" s="41">
        <v>104</v>
      </c>
      <c r="G68" t="s">
        <v>20</v>
      </c>
      <c r="H68" s="142"/>
      <c r="J68" s="61"/>
    </row>
    <row r="69" spans="1:4" ht="6.75" customHeight="1" thickBot="1">
      <c r="A69" s="31"/>
      <c r="B69" s="35"/>
      <c r="D69" s="1"/>
    </row>
    <row r="70" spans="1:10" ht="24" customHeight="1" thickBot="1">
      <c r="A70" s="31"/>
      <c r="B70" s="35"/>
      <c r="D70" s="1"/>
      <c r="F70" s="211" t="s">
        <v>6</v>
      </c>
      <c r="G70" s="212"/>
      <c r="H70" s="213"/>
      <c r="J70" s="62">
        <f>SUM(J61:J68)</f>
        <v>0</v>
      </c>
    </row>
    <row r="71" spans="1:4" ht="6.75" customHeight="1" thickBot="1">
      <c r="A71" s="31"/>
      <c r="B71" s="35"/>
      <c r="D71" s="1"/>
    </row>
    <row r="72" spans="1:10" ht="18" customHeight="1" thickBot="1">
      <c r="A72" s="30">
        <v>4</v>
      </c>
      <c r="B72" s="220" t="s">
        <v>240</v>
      </c>
      <c r="C72" s="220"/>
      <c r="D72" s="220"/>
      <c r="E72" s="220"/>
      <c r="F72" s="220"/>
      <c r="G72" s="220"/>
      <c r="H72" s="220"/>
      <c r="I72" s="220"/>
      <c r="J72" s="221"/>
    </row>
    <row r="73" spans="1:4" ht="3.75" customHeight="1">
      <c r="A73" s="31"/>
      <c r="B73" s="35"/>
      <c r="D73" s="1"/>
    </row>
    <row r="74" spans="1:10" ht="18.75" customHeight="1">
      <c r="A74" s="166">
        <v>4.1</v>
      </c>
      <c r="B74" s="180" t="s">
        <v>209</v>
      </c>
      <c r="D74" s="183" t="s">
        <v>53</v>
      </c>
      <c r="F74" s="184">
        <v>17.1</v>
      </c>
      <c r="G74" s="95" t="s">
        <v>20</v>
      </c>
      <c r="H74" s="170"/>
      <c r="J74" s="185"/>
    </row>
    <row r="75" spans="1:10" ht="3.75" customHeight="1">
      <c r="A75" s="31"/>
      <c r="B75" s="35"/>
      <c r="D75" s="1"/>
      <c r="F75" s="124"/>
      <c r="J75" s="157"/>
    </row>
    <row r="76" spans="1:10" ht="18.75" customHeight="1">
      <c r="A76" s="166">
        <v>4.2</v>
      </c>
      <c r="B76" s="180" t="s">
        <v>172</v>
      </c>
      <c r="D76" s="183" t="s">
        <v>53</v>
      </c>
      <c r="F76" s="184">
        <v>19.4</v>
      </c>
      <c r="G76" s="95" t="s">
        <v>20</v>
      </c>
      <c r="H76" s="170"/>
      <c r="J76" s="185"/>
    </row>
    <row r="77" spans="1:6" ht="6.75" customHeight="1" thickBot="1">
      <c r="A77" s="125"/>
      <c r="B77" s="186"/>
      <c r="D77" s="1"/>
      <c r="F77" s="100"/>
    </row>
    <row r="78" spans="1:10" ht="18" customHeight="1" thickBot="1">
      <c r="A78" s="31"/>
      <c r="B78" s="40"/>
      <c r="D78" s="1"/>
      <c r="F78" s="211" t="s">
        <v>5</v>
      </c>
      <c r="G78" s="212"/>
      <c r="H78" s="213"/>
      <c r="J78" s="62">
        <f>SUM(J74:J76)</f>
        <v>0</v>
      </c>
    </row>
    <row r="79" spans="1:4" ht="6.75" customHeight="1" thickBot="1">
      <c r="A79" s="31"/>
      <c r="B79" s="35"/>
      <c r="D79" s="1"/>
    </row>
    <row r="80" spans="1:10" ht="18" customHeight="1" thickBot="1">
      <c r="A80" s="30">
        <v>5</v>
      </c>
      <c r="B80" s="222" t="s">
        <v>239</v>
      </c>
      <c r="C80" s="222"/>
      <c r="D80" s="222"/>
      <c r="E80" s="222"/>
      <c r="F80" s="222"/>
      <c r="G80" s="222"/>
      <c r="H80" s="222"/>
      <c r="I80" s="222"/>
      <c r="J80" s="223"/>
    </row>
    <row r="81" spans="1:4" ht="9.75" customHeight="1">
      <c r="A81" s="28"/>
      <c r="B81" s="35"/>
      <c r="D81" s="1"/>
    </row>
    <row r="82" spans="1:10" ht="18.75" customHeight="1">
      <c r="A82" s="166">
        <v>5.1</v>
      </c>
      <c r="B82" s="167" t="s">
        <v>173</v>
      </c>
      <c r="D82" s="168" t="s">
        <v>53</v>
      </c>
      <c r="F82" s="169">
        <v>5.6</v>
      </c>
      <c r="G82" s="95" t="s">
        <v>20</v>
      </c>
      <c r="H82" s="170"/>
      <c r="I82" s="95"/>
      <c r="J82" s="171"/>
    </row>
    <row r="83" spans="1:4" ht="3.75" customHeight="1">
      <c r="A83" s="28"/>
      <c r="B83" s="46"/>
      <c r="D83" s="1"/>
    </row>
    <row r="84" spans="1:10" ht="18.75" customHeight="1">
      <c r="A84" s="166">
        <v>5.2</v>
      </c>
      <c r="B84" s="167" t="s">
        <v>174</v>
      </c>
      <c r="D84" s="168" t="s">
        <v>53</v>
      </c>
      <c r="F84" s="169">
        <v>3</v>
      </c>
      <c r="G84" s="95" t="s">
        <v>20</v>
      </c>
      <c r="H84" s="170"/>
      <c r="I84" s="95"/>
      <c r="J84" s="171"/>
    </row>
    <row r="85" spans="1:10" ht="3.75" customHeight="1">
      <c r="A85" s="125"/>
      <c r="B85" s="126"/>
      <c r="C85" s="136"/>
      <c r="D85" s="127"/>
      <c r="E85" s="136"/>
      <c r="F85" s="128"/>
      <c r="G85" s="128"/>
      <c r="H85" s="129"/>
      <c r="I85" s="136"/>
      <c r="J85" s="130"/>
    </row>
    <row r="86" spans="1:10" s="131" customFormat="1" ht="18.75" customHeight="1">
      <c r="A86" s="166">
        <v>5.2</v>
      </c>
      <c r="B86" s="167" t="s">
        <v>152</v>
      </c>
      <c r="C86"/>
      <c r="D86" s="168" t="s">
        <v>127</v>
      </c>
      <c r="E86"/>
      <c r="F86" s="169">
        <v>1</v>
      </c>
      <c r="G86" s="95" t="s">
        <v>20</v>
      </c>
      <c r="H86" s="170"/>
      <c r="I86" s="95"/>
      <c r="J86" s="171"/>
    </row>
    <row r="87" spans="1:4" s="131" customFormat="1" ht="3.75" customHeight="1">
      <c r="A87" s="132"/>
      <c r="B87" s="133"/>
      <c r="D87" s="134"/>
    </row>
    <row r="88" spans="1:10" s="131" customFormat="1" ht="18.75" customHeight="1">
      <c r="A88" s="166">
        <v>5.3</v>
      </c>
      <c r="B88" s="167" t="s">
        <v>153</v>
      </c>
      <c r="C88"/>
      <c r="D88" s="168" t="s">
        <v>128</v>
      </c>
      <c r="E88"/>
      <c r="F88" s="169">
        <v>197</v>
      </c>
      <c r="G88" s="95" t="s">
        <v>20</v>
      </c>
      <c r="H88" s="170"/>
      <c r="I88" s="95"/>
      <c r="J88" s="171"/>
    </row>
    <row r="89" spans="1:4" s="131" customFormat="1" ht="3.75" customHeight="1">
      <c r="A89" s="132"/>
      <c r="B89" s="135"/>
      <c r="D89" s="134"/>
    </row>
    <row r="90" spans="1:10" s="131" customFormat="1" ht="18.75" customHeight="1">
      <c r="A90" s="166">
        <v>5.4</v>
      </c>
      <c r="B90" s="167" t="s">
        <v>154</v>
      </c>
      <c r="C90"/>
      <c r="D90" s="168" t="s">
        <v>19</v>
      </c>
      <c r="E90"/>
      <c r="F90" s="169">
        <v>39.4</v>
      </c>
      <c r="G90" s="95" t="s">
        <v>20</v>
      </c>
      <c r="H90" s="170"/>
      <c r="I90" s="95"/>
      <c r="J90" s="171"/>
    </row>
    <row r="91" spans="1:4" s="131" customFormat="1" ht="3.75" customHeight="1">
      <c r="A91" s="132"/>
      <c r="B91" s="135"/>
      <c r="D91" s="134"/>
    </row>
    <row r="92" spans="1:10" s="131" customFormat="1" ht="18" customHeight="1">
      <c r="A92" s="166">
        <v>5.6</v>
      </c>
      <c r="B92" s="167" t="s">
        <v>155</v>
      </c>
      <c r="C92"/>
      <c r="D92" s="168" t="s">
        <v>127</v>
      </c>
      <c r="E92"/>
      <c r="F92" s="169">
        <v>4</v>
      </c>
      <c r="G92" s="95" t="s">
        <v>20</v>
      </c>
      <c r="H92" s="170"/>
      <c r="I92" s="95"/>
      <c r="J92" s="171"/>
    </row>
    <row r="93" spans="1:4" s="131" customFormat="1" ht="3.75" customHeight="1">
      <c r="A93" s="132"/>
      <c r="B93" s="135"/>
      <c r="D93" s="134"/>
    </row>
    <row r="94" spans="1:10" s="131" customFormat="1" ht="16.5">
      <c r="A94" s="166">
        <v>5.7</v>
      </c>
      <c r="B94" s="167" t="s">
        <v>147</v>
      </c>
      <c r="C94"/>
      <c r="D94" s="168" t="s">
        <v>19</v>
      </c>
      <c r="E94"/>
      <c r="F94" s="169">
        <v>54.4</v>
      </c>
      <c r="G94" s="95" t="s">
        <v>20</v>
      </c>
      <c r="H94" s="170"/>
      <c r="I94" s="95"/>
      <c r="J94" s="171"/>
    </row>
    <row r="95" spans="1:4" s="131" customFormat="1" ht="5.25" customHeight="1">
      <c r="A95" s="132"/>
      <c r="B95" s="135"/>
      <c r="D95" s="134"/>
    </row>
    <row r="96" spans="1:10" s="131" customFormat="1" ht="17.25" customHeight="1">
      <c r="A96" s="166">
        <v>5.8</v>
      </c>
      <c r="B96" s="167" t="s">
        <v>178</v>
      </c>
      <c r="C96"/>
      <c r="D96" s="168" t="s">
        <v>19</v>
      </c>
      <c r="E96"/>
      <c r="F96" s="169">
        <v>17.2</v>
      </c>
      <c r="G96" s="95" t="s">
        <v>20</v>
      </c>
      <c r="H96" s="170"/>
      <c r="I96" s="95"/>
      <c r="J96" s="171"/>
    </row>
    <row r="97" spans="1:4" s="131" customFormat="1" ht="3.75" customHeight="1">
      <c r="A97" s="132"/>
      <c r="B97" s="135"/>
      <c r="D97" s="134"/>
    </row>
    <row r="98" spans="1:10" s="131" customFormat="1" ht="17.25" customHeight="1">
      <c r="A98" s="166">
        <v>5.9</v>
      </c>
      <c r="B98" s="167" t="s">
        <v>156</v>
      </c>
      <c r="C98"/>
      <c r="D98" s="168" t="s">
        <v>19</v>
      </c>
      <c r="E98"/>
      <c r="F98" s="169">
        <v>9.1</v>
      </c>
      <c r="G98" s="95" t="s">
        <v>20</v>
      </c>
      <c r="H98" s="170"/>
      <c r="I98" s="95"/>
      <c r="J98" s="171"/>
    </row>
    <row r="99" spans="1:4" s="131" customFormat="1" ht="3.75" customHeight="1">
      <c r="A99" s="132"/>
      <c r="B99" s="135"/>
      <c r="D99" s="134"/>
    </row>
    <row r="100" spans="1:10" s="131" customFormat="1" ht="17.25" customHeight="1" thickBot="1">
      <c r="A100" s="166">
        <v>5.1</v>
      </c>
      <c r="B100" s="167" t="s">
        <v>203</v>
      </c>
      <c r="C100"/>
      <c r="D100" s="168" t="s">
        <v>19</v>
      </c>
      <c r="E100"/>
      <c r="F100" s="169">
        <v>8.8</v>
      </c>
      <c r="G100" s="95" t="s">
        <v>20</v>
      </c>
      <c r="H100" s="170"/>
      <c r="I100" s="95"/>
      <c r="J100" s="171"/>
    </row>
    <row r="101" spans="1:4" ht="6.75" customHeight="1" thickBot="1">
      <c r="A101" s="85"/>
      <c r="B101" s="86"/>
      <c r="D101" s="1"/>
    </row>
    <row r="102" spans="1:10" ht="18" customHeight="1" thickBot="1">
      <c r="A102" s="28"/>
      <c r="B102" s="35"/>
      <c r="D102" s="1"/>
      <c r="F102" s="211" t="s">
        <v>4</v>
      </c>
      <c r="G102" s="212"/>
      <c r="H102" s="213"/>
      <c r="J102" s="62">
        <f>SUM(J82:J100)</f>
        <v>0</v>
      </c>
    </row>
    <row r="103" spans="1:10" ht="4.5" customHeight="1" thickBot="1">
      <c r="A103" s="28"/>
      <c r="B103" s="35"/>
      <c r="D103" s="1"/>
      <c r="F103" s="63"/>
      <c r="G103" s="63"/>
      <c r="H103" s="63"/>
      <c r="J103" s="64"/>
    </row>
    <row r="104" spans="1:10" ht="18" customHeight="1" thickBot="1">
      <c r="A104" s="30">
        <v>6</v>
      </c>
      <c r="B104" s="243" t="s">
        <v>228</v>
      </c>
      <c r="C104" s="220"/>
      <c r="D104" s="220"/>
      <c r="E104" s="220"/>
      <c r="F104" s="220"/>
      <c r="G104" s="220"/>
      <c r="H104" s="220"/>
      <c r="I104" s="220"/>
      <c r="J104" s="221"/>
    </row>
    <row r="105" spans="1:4" ht="3.75" customHeight="1">
      <c r="A105" s="28"/>
      <c r="B105" s="35"/>
      <c r="D105" s="1"/>
    </row>
    <row r="106" spans="1:10" s="148" customFormat="1" ht="18.75" customHeight="1">
      <c r="A106" s="192">
        <v>6.1</v>
      </c>
      <c r="B106" s="197" t="s">
        <v>210</v>
      </c>
      <c r="D106" s="194" t="s">
        <v>121</v>
      </c>
      <c r="F106" s="184">
        <v>240.9</v>
      </c>
      <c r="G106" s="195" t="s">
        <v>20</v>
      </c>
      <c r="H106" s="196"/>
      <c r="I106" s="195"/>
      <c r="J106" s="196"/>
    </row>
    <row r="107" spans="1:4" ht="3.75" customHeight="1">
      <c r="A107" s="28"/>
      <c r="B107" s="35"/>
      <c r="D107" s="1"/>
    </row>
    <row r="108" spans="1:10" ht="18.75" customHeight="1">
      <c r="A108" s="166">
        <v>6.2</v>
      </c>
      <c r="B108" s="167" t="s">
        <v>148</v>
      </c>
      <c r="D108" s="168" t="s">
        <v>19</v>
      </c>
      <c r="F108" s="169">
        <v>52</v>
      </c>
      <c r="G108" s="95" t="s">
        <v>20</v>
      </c>
      <c r="H108" s="170"/>
      <c r="I108" s="95"/>
      <c r="J108" s="171"/>
    </row>
    <row r="109" spans="1:10" ht="6" customHeight="1" thickBot="1">
      <c r="A109" s="31"/>
      <c r="B109" s="90"/>
      <c r="D109" s="91"/>
      <c r="F109" s="1"/>
      <c r="G109" s="1"/>
      <c r="H109" s="92"/>
      <c r="J109" s="92"/>
    </row>
    <row r="110" spans="1:10" ht="18" customHeight="1" thickBot="1">
      <c r="A110" s="125"/>
      <c r="B110" s="40"/>
      <c r="D110" s="1"/>
      <c r="F110" s="211" t="s">
        <v>3</v>
      </c>
      <c r="G110" s="212"/>
      <c r="H110" s="213"/>
      <c r="J110" s="62">
        <f>SUM(J106:J108)</f>
        <v>0</v>
      </c>
    </row>
    <row r="111" spans="1:4" ht="6.75" customHeight="1" thickBot="1">
      <c r="A111" s="28"/>
      <c r="B111" s="35"/>
      <c r="D111" s="1"/>
    </row>
    <row r="112" spans="1:10" ht="18" customHeight="1" thickBot="1">
      <c r="A112" s="33">
        <v>7</v>
      </c>
      <c r="B112" s="51" t="s">
        <v>238</v>
      </c>
      <c r="C112" s="50"/>
      <c r="D112" s="52"/>
      <c r="E112" s="50"/>
      <c r="F112" s="50"/>
      <c r="G112" s="50"/>
      <c r="H112" s="50"/>
      <c r="I112" s="50"/>
      <c r="J112" s="53"/>
    </row>
    <row r="113" spans="1:4" ht="3.75" customHeight="1">
      <c r="A113" s="28"/>
      <c r="B113" s="35"/>
      <c r="D113" s="1"/>
    </row>
    <row r="114" spans="1:10" ht="18.75" customHeight="1">
      <c r="A114" s="166">
        <v>7.1</v>
      </c>
      <c r="B114" s="167" t="s">
        <v>187</v>
      </c>
      <c r="D114" s="168" t="s">
        <v>121</v>
      </c>
      <c r="F114" s="169">
        <v>32.3</v>
      </c>
      <c r="G114" s="95" t="s">
        <v>20</v>
      </c>
      <c r="H114" s="170"/>
      <c r="I114" s="95"/>
      <c r="J114" s="171"/>
    </row>
    <row r="115" spans="1:4" ht="3.75" customHeight="1">
      <c r="A115" s="28"/>
      <c r="B115" s="40"/>
      <c r="D115" s="1"/>
    </row>
    <row r="116" spans="1:10" ht="18.75" customHeight="1">
      <c r="A116" s="166">
        <v>7.2</v>
      </c>
      <c r="B116" s="167" t="s">
        <v>188</v>
      </c>
      <c r="D116" s="168" t="s">
        <v>121</v>
      </c>
      <c r="F116" s="169">
        <v>114.5</v>
      </c>
      <c r="G116" s="95" t="s">
        <v>20</v>
      </c>
      <c r="H116" s="170"/>
      <c r="I116" s="95"/>
      <c r="J116" s="171"/>
    </row>
    <row r="117" spans="1:4" ht="3.75" customHeight="1">
      <c r="A117" s="28"/>
      <c r="B117" s="40"/>
      <c r="D117" s="1"/>
    </row>
    <row r="118" spans="1:11" ht="3.75" customHeight="1">
      <c r="A118" s="28"/>
      <c r="B118" s="40"/>
      <c r="D118" s="1"/>
      <c r="K118">
        <v>1</v>
      </c>
    </row>
    <row r="119" spans="1:10" ht="18.75" customHeight="1">
      <c r="A119" s="166">
        <v>7.3</v>
      </c>
      <c r="B119" s="167" t="s">
        <v>157</v>
      </c>
      <c r="D119" s="168" t="s">
        <v>121</v>
      </c>
      <c r="F119" s="169">
        <v>122.5</v>
      </c>
      <c r="G119" s="95" t="s">
        <v>20</v>
      </c>
      <c r="H119" s="170"/>
      <c r="I119" s="95"/>
      <c r="J119" s="171"/>
    </row>
    <row r="120" spans="1:4" ht="3.75" customHeight="1">
      <c r="A120" s="28"/>
      <c r="B120" s="46"/>
      <c r="D120" s="1"/>
    </row>
    <row r="121" spans="1:10" ht="18.75" customHeight="1">
      <c r="A121" s="166">
        <v>7.4</v>
      </c>
      <c r="B121" s="167" t="s">
        <v>158</v>
      </c>
      <c r="D121" s="168" t="s">
        <v>121</v>
      </c>
      <c r="F121" s="184">
        <v>114.5</v>
      </c>
      <c r="G121" s="95" t="s">
        <v>20</v>
      </c>
      <c r="H121" s="170"/>
      <c r="I121" s="95"/>
      <c r="J121" s="171"/>
    </row>
    <row r="122" spans="1:4" ht="3.75" customHeight="1">
      <c r="A122" s="28"/>
      <c r="B122" s="46"/>
      <c r="D122" s="1"/>
    </row>
    <row r="123" spans="1:10" ht="18.75" customHeight="1">
      <c r="A123" s="166">
        <v>7.5</v>
      </c>
      <c r="B123" s="167" t="s">
        <v>208</v>
      </c>
      <c r="D123" s="168" t="s">
        <v>123</v>
      </c>
      <c r="F123" s="169">
        <v>8.6</v>
      </c>
      <c r="G123" s="95" t="s">
        <v>20</v>
      </c>
      <c r="H123" s="170"/>
      <c r="I123" s="95"/>
      <c r="J123" s="171"/>
    </row>
    <row r="124" spans="1:4" ht="6.75" customHeight="1" thickBot="1">
      <c r="A124" s="28"/>
      <c r="B124" s="35"/>
      <c r="D124" s="1"/>
    </row>
    <row r="125" spans="1:10" ht="18" customHeight="1" thickBot="1">
      <c r="A125" s="28"/>
      <c r="B125" s="35"/>
      <c r="D125" s="1"/>
      <c r="F125" s="211" t="s">
        <v>2</v>
      </c>
      <c r="G125" s="212"/>
      <c r="H125" s="213"/>
      <c r="J125" s="62">
        <f>SUM(J114:J123)</f>
        <v>0</v>
      </c>
    </row>
    <row r="126" spans="1:8" ht="9.75" customHeight="1" thickBot="1">
      <c r="A126" s="28"/>
      <c r="B126" s="35"/>
      <c r="D126" s="1"/>
      <c r="F126" s="2"/>
      <c r="G126" s="1"/>
      <c r="H126" s="1"/>
    </row>
    <row r="127" spans="1:10" ht="18.75" customHeight="1" thickBot="1">
      <c r="A127" s="33">
        <v>8</v>
      </c>
      <c r="B127" s="222" t="s">
        <v>226</v>
      </c>
      <c r="C127" s="222"/>
      <c r="D127" s="222"/>
      <c r="E127" s="222"/>
      <c r="F127" s="222"/>
      <c r="G127" s="222"/>
      <c r="H127" s="222"/>
      <c r="I127" s="222"/>
      <c r="J127" s="223"/>
    </row>
    <row r="128" spans="1:4" ht="3" customHeight="1">
      <c r="A128" s="28"/>
      <c r="B128" s="35"/>
      <c r="D128" s="1"/>
    </row>
    <row r="129" spans="1:10" ht="17.25" customHeight="1">
      <c r="A129" s="166">
        <v>8.1</v>
      </c>
      <c r="B129" s="167" t="s">
        <v>218</v>
      </c>
      <c r="D129" s="168" t="s">
        <v>121</v>
      </c>
      <c r="F129" s="184">
        <v>90.6</v>
      </c>
      <c r="G129" s="95" t="s">
        <v>20</v>
      </c>
      <c r="H129" s="170"/>
      <c r="I129" s="95"/>
      <c r="J129" s="171"/>
    </row>
    <row r="130" spans="1:6" ht="3.75" customHeight="1">
      <c r="A130" s="28"/>
      <c r="B130" s="35"/>
      <c r="D130" s="1"/>
      <c r="F130" s="148"/>
    </row>
    <row r="131" spans="1:10" ht="16.5" customHeight="1">
      <c r="A131" s="166">
        <v>8.2</v>
      </c>
      <c r="B131" s="167" t="s">
        <v>189</v>
      </c>
      <c r="D131" s="168" t="s">
        <v>121</v>
      </c>
      <c r="F131" s="184">
        <v>114.5</v>
      </c>
      <c r="G131" s="95" t="s">
        <v>20</v>
      </c>
      <c r="H131" s="170"/>
      <c r="I131" s="95"/>
      <c r="J131" s="171"/>
    </row>
    <row r="132" spans="1:6" ht="5.25" customHeight="1">
      <c r="A132" s="28"/>
      <c r="B132" s="35"/>
      <c r="D132" s="1"/>
      <c r="F132" s="148"/>
    </row>
    <row r="133" spans="1:10" ht="18" customHeight="1">
      <c r="A133" s="166">
        <v>8.3</v>
      </c>
      <c r="B133" s="167" t="s">
        <v>159</v>
      </c>
      <c r="D133" s="168" t="s">
        <v>121</v>
      </c>
      <c r="F133" s="184">
        <v>129.5</v>
      </c>
      <c r="G133" s="95" t="s">
        <v>20</v>
      </c>
      <c r="H133" s="170"/>
      <c r="I133" s="95"/>
      <c r="J133" s="171"/>
    </row>
    <row r="134" spans="1:6" ht="3.75" customHeight="1">
      <c r="A134" s="28"/>
      <c r="B134" s="35"/>
      <c r="D134" s="1"/>
      <c r="F134" s="148"/>
    </row>
    <row r="135" spans="1:10" ht="33" customHeight="1">
      <c r="A135" s="166">
        <v>8.4</v>
      </c>
      <c r="B135" s="167" t="s">
        <v>160</v>
      </c>
      <c r="D135" s="168" t="s">
        <v>72</v>
      </c>
      <c r="F135" s="184">
        <v>7.25</v>
      </c>
      <c r="G135" s="95" t="s">
        <v>20</v>
      </c>
      <c r="H135" s="170"/>
      <c r="I135" s="95"/>
      <c r="J135" s="171"/>
    </row>
    <row r="136" spans="1:6" ht="3.75" customHeight="1">
      <c r="A136" s="28"/>
      <c r="B136" s="35"/>
      <c r="D136" s="1"/>
      <c r="F136" s="148"/>
    </row>
    <row r="137" spans="1:10" ht="16.5" customHeight="1">
      <c r="A137" s="166">
        <v>8.5</v>
      </c>
      <c r="B137" s="180" t="s">
        <v>76</v>
      </c>
      <c r="D137" s="168" t="s">
        <v>75</v>
      </c>
      <c r="F137" s="184">
        <v>379.9</v>
      </c>
      <c r="G137" s="95" t="s">
        <v>20</v>
      </c>
      <c r="H137" s="170"/>
      <c r="I137" s="95"/>
      <c r="J137" s="171"/>
    </row>
    <row r="138" spans="1:10" ht="3.75" customHeight="1">
      <c r="A138" s="97"/>
      <c r="B138" s="126"/>
      <c r="D138" s="96"/>
      <c r="F138" s="195"/>
      <c r="G138" s="95"/>
      <c r="H138" s="98"/>
      <c r="J138" s="99"/>
    </row>
    <row r="139" spans="1:10" ht="16.5" customHeight="1">
      <c r="A139" s="166">
        <v>8.6</v>
      </c>
      <c r="B139" s="180" t="s">
        <v>179</v>
      </c>
      <c r="D139" s="168" t="s">
        <v>121</v>
      </c>
      <c r="F139" s="184">
        <v>114.5</v>
      </c>
      <c r="G139" s="95" t="s">
        <v>20</v>
      </c>
      <c r="H139" s="170"/>
      <c r="I139" s="95"/>
      <c r="J139" s="171"/>
    </row>
    <row r="140" spans="1:10" ht="3.75" customHeight="1">
      <c r="A140" s="145"/>
      <c r="B140" s="182"/>
      <c r="D140" s="93"/>
      <c r="E140" s="2"/>
      <c r="F140" s="198"/>
      <c r="G140" s="2"/>
      <c r="H140" s="94"/>
      <c r="I140" s="2"/>
      <c r="J140" s="93"/>
    </row>
    <row r="141" spans="1:10" ht="18.75" customHeight="1">
      <c r="A141" s="166">
        <v>8.7</v>
      </c>
      <c r="B141" s="180" t="s">
        <v>180</v>
      </c>
      <c r="D141" s="168" t="s">
        <v>121</v>
      </c>
      <c r="F141" s="184">
        <v>265.4</v>
      </c>
      <c r="G141" s="95" t="s">
        <v>20</v>
      </c>
      <c r="H141" s="170"/>
      <c r="I141" s="95"/>
      <c r="J141" s="171"/>
    </row>
    <row r="142" spans="1:4" ht="4.5" customHeight="1">
      <c r="A142" s="28"/>
      <c r="B142" s="40"/>
      <c r="D142" s="1"/>
    </row>
    <row r="143" spans="1:10" ht="15.75" customHeight="1">
      <c r="A143" s="166">
        <v>8.8</v>
      </c>
      <c r="B143" s="167" t="s">
        <v>181</v>
      </c>
      <c r="D143" s="168" t="s">
        <v>75</v>
      </c>
      <c r="F143" s="169">
        <v>32.4</v>
      </c>
      <c r="G143" s="95" t="s">
        <v>20</v>
      </c>
      <c r="H143" s="170"/>
      <c r="I143" s="95"/>
      <c r="J143" s="171"/>
    </row>
    <row r="144" spans="1:4" ht="3.75" customHeight="1">
      <c r="A144" s="28"/>
      <c r="B144" s="40"/>
      <c r="D144" s="1"/>
    </row>
    <row r="145" spans="1:10" ht="15.75" customHeight="1">
      <c r="A145" s="166">
        <v>8.9</v>
      </c>
      <c r="B145" s="167" t="s">
        <v>54</v>
      </c>
      <c r="D145" s="168" t="s">
        <v>75</v>
      </c>
      <c r="F145" s="169">
        <v>17</v>
      </c>
      <c r="G145" s="95" t="s">
        <v>20</v>
      </c>
      <c r="H145" s="170"/>
      <c r="I145" s="95"/>
      <c r="J145" s="171"/>
    </row>
    <row r="146" spans="1:4" ht="3.75" customHeight="1">
      <c r="A146" s="28"/>
      <c r="B146" s="46"/>
      <c r="D146" s="1"/>
    </row>
    <row r="147" spans="1:10" ht="17.25" customHeight="1">
      <c r="A147" s="179">
        <v>8.1</v>
      </c>
      <c r="B147" s="167" t="s">
        <v>261</v>
      </c>
      <c r="D147" s="168" t="s">
        <v>75</v>
      </c>
      <c r="F147" s="169">
        <v>50.2</v>
      </c>
      <c r="G147" s="95" t="s">
        <v>20</v>
      </c>
      <c r="H147" s="170"/>
      <c r="I147" s="95"/>
      <c r="J147" s="171"/>
    </row>
    <row r="148" spans="1:4" s="131" customFormat="1" ht="3.75" customHeight="1">
      <c r="A148" s="132"/>
      <c r="B148" s="132"/>
      <c r="D148" s="134"/>
    </row>
    <row r="149" spans="1:10" s="131" customFormat="1" ht="18.75" customHeight="1">
      <c r="A149" s="166">
        <v>8.11</v>
      </c>
      <c r="B149" s="167" t="s">
        <v>182</v>
      </c>
      <c r="C149"/>
      <c r="D149" s="168" t="s">
        <v>73</v>
      </c>
      <c r="E149"/>
      <c r="F149" s="169">
        <v>10</v>
      </c>
      <c r="G149" s="95" t="s">
        <v>20</v>
      </c>
      <c r="H149" s="170"/>
      <c r="I149" s="95"/>
      <c r="J149" s="171"/>
    </row>
    <row r="150" spans="1:4" ht="3.75" customHeight="1">
      <c r="A150" s="28"/>
      <c r="B150" s="46"/>
      <c r="D150" s="1"/>
    </row>
    <row r="151" spans="1:10" ht="17.25" customHeight="1">
      <c r="A151" s="166">
        <v>8.12</v>
      </c>
      <c r="B151" s="167" t="s">
        <v>183</v>
      </c>
      <c r="D151" s="168" t="s">
        <v>73</v>
      </c>
      <c r="F151" s="184">
        <v>8</v>
      </c>
      <c r="G151" s="95" t="s">
        <v>20</v>
      </c>
      <c r="H151" s="170"/>
      <c r="I151" s="95"/>
      <c r="J151" s="171"/>
    </row>
    <row r="152" spans="1:4" ht="3.75" customHeight="1" thickBot="1">
      <c r="A152" s="28"/>
      <c r="B152" s="46"/>
      <c r="D152" s="1"/>
    </row>
    <row r="153" spans="1:4" ht="6.75" customHeight="1" thickBot="1">
      <c r="A153" s="87"/>
      <c r="B153" s="88"/>
      <c r="D153" s="1"/>
    </row>
    <row r="154" spans="1:10" ht="18" customHeight="1" thickBot="1">
      <c r="A154" s="28"/>
      <c r="B154" s="35"/>
      <c r="D154" s="1"/>
      <c r="F154" s="211" t="s">
        <v>1</v>
      </c>
      <c r="G154" s="212"/>
      <c r="H154" s="213"/>
      <c r="J154" s="62">
        <f>SUM(J129:J152)</f>
        <v>0</v>
      </c>
    </row>
    <row r="155" spans="1:4" ht="9.75" customHeight="1" thickBot="1">
      <c r="A155" s="28"/>
      <c r="B155" s="35"/>
      <c r="D155" s="1"/>
    </row>
    <row r="156" spans="1:10" ht="18.75" customHeight="1" thickBot="1">
      <c r="A156" s="33">
        <v>9</v>
      </c>
      <c r="B156" s="220" t="s">
        <v>225</v>
      </c>
      <c r="C156" s="220"/>
      <c r="D156" s="220"/>
      <c r="E156" s="220"/>
      <c r="F156" s="220"/>
      <c r="G156" s="220"/>
      <c r="H156" s="220"/>
      <c r="I156" s="220"/>
      <c r="J156" s="221"/>
    </row>
    <row r="157" spans="1:4" ht="6" customHeight="1">
      <c r="A157" s="28"/>
      <c r="B157" s="35"/>
      <c r="D157" s="1"/>
    </row>
    <row r="158" spans="1:10" ht="20.25" customHeight="1">
      <c r="A158" s="166">
        <v>9.1</v>
      </c>
      <c r="B158" s="167" t="s">
        <v>211</v>
      </c>
      <c r="D158" s="168" t="s">
        <v>73</v>
      </c>
      <c r="F158" s="184">
        <v>2</v>
      </c>
      <c r="G158" s="95" t="s">
        <v>20</v>
      </c>
      <c r="H158" s="170"/>
      <c r="I158" s="95"/>
      <c r="J158" s="171"/>
    </row>
    <row r="159" spans="1:4" ht="3.75" customHeight="1">
      <c r="A159" s="28"/>
      <c r="B159" s="46"/>
      <c r="D159" s="1"/>
    </row>
    <row r="160" spans="1:10" ht="18" customHeight="1">
      <c r="A160" s="166">
        <v>9.2</v>
      </c>
      <c r="B160" s="167" t="s">
        <v>161</v>
      </c>
      <c r="D160" s="168" t="s">
        <v>73</v>
      </c>
      <c r="F160" s="169">
        <v>3</v>
      </c>
      <c r="G160" s="95" t="s">
        <v>20</v>
      </c>
      <c r="H160" s="170"/>
      <c r="I160" s="95"/>
      <c r="J160" s="171"/>
    </row>
    <row r="161" spans="1:4" ht="3.75" customHeight="1">
      <c r="A161" s="28"/>
      <c r="B161" s="40"/>
      <c r="D161" s="1"/>
    </row>
    <row r="162" spans="1:10" ht="18.75" customHeight="1">
      <c r="A162" s="166">
        <v>9.3</v>
      </c>
      <c r="B162" s="167" t="s">
        <v>162</v>
      </c>
      <c r="D162" s="168" t="s">
        <v>73</v>
      </c>
      <c r="F162" s="169">
        <v>1</v>
      </c>
      <c r="G162" s="95" t="s">
        <v>20</v>
      </c>
      <c r="H162" s="170"/>
      <c r="I162" s="95"/>
      <c r="J162" s="171"/>
    </row>
    <row r="163" spans="1:4" ht="3.75" customHeight="1">
      <c r="A163" s="28"/>
      <c r="B163" s="40"/>
      <c r="D163" s="1"/>
    </row>
    <row r="164" spans="1:10" ht="16.5" customHeight="1">
      <c r="A164" s="166">
        <v>9.4</v>
      </c>
      <c r="B164" s="167" t="s">
        <v>163</v>
      </c>
      <c r="D164" s="168" t="s">
        <v>73</v>
      </c>
      <c r="F164" s="169">
        <v>5</v>
      </c>
      <c r="G164" s="95" t="s">
        <v>20</v>
      </c>
      <c r="H164" s="170"/>
      <c r="I164" s="95"/>
      <c r="J164" s="171"/>
    </row>
    <row r="165" spans="1:4" ht="3.75" customHeight="1">
      <c r="A165" s="28"/>
      <c r="B165" s="40"/>
      <c r="D165" s="1"/>
    </row>
    <row r="166" spans="1:10" ht="16.5" customHeight="1">
      <c r="A166" s="166">
        <v>9.4</v>
      </c>
      <c r="B166" s="167" t="s">
        <v>221</v>
      </c>
      <c r="D166" s="168" t="s">
        <v>73</v>
      </c>
      <c r="F166" s="169">
        <v>1</v>
      </c>
      <c r="G166" s="95" t="s">
        <v>20</v>
      </c>
      <c r="H166" s="170"/>
      <c r="I166" s="95"/>
      <c r="J166" s="171"/>
    </row>
    <row r="167" spans="1:4" ht="3.75" customHeight="1">
      <c r="A167" s="28"/>
      <c r="B167" s="46"/>
      <c r="D167" s="1"/>
    </row>
    <row r="168" spans="1:10" ht="16.5">
      <c r="A168" s="166">
        <v>9.5</v>
      </c>
      <c r="B168" s="167" t="s">
        <v>164</v>
      </c>
      <c r="D168" s="168" t="s">
        <v>73</v>
      </c>
      <c r="F168" s="169">
        <v>4</v>
      </c>
      <c r="G168" s="95" t="s">
        <v>20</v>
      </c>
      <c r="H168" s="170"/>
      <c r="I168" s="95"/>
      <c r="J168" s="171"/>
    </row>
    <row r="169" spans="1:4" ht="3.75" customHeight="1" thickBot="1">
      <c r="A169" s="32"/>
      <c r="B169" s="176"/>
      <c r="C169" s="136"/>
      <c r="D169" s="1"/>
    </row>
    <row r="170" spans="1:10" ht="16.5" customHeight="1">
      <c r="A170" s="166">
        <v>9.6</v>
      </c>
      <c r="B170" s="180" t="s">
        <v>165</v>
      </c>
      <c r="D170" s="168" t="s">
        <v>73</v>
      </c>
      <c r="F170" s="169">
        <v>1</v>
      </c>
      <c r="G170" s="95" t="s">
        <v>20</v>
      </c>
      <c r="H170" s="170"/>
      <c r="I170" s="95"/>
      <c r="J170" s="171"/>
    </row>
    <row r="171" spans="1:4" ht="6.75" customHeight="1" thickBot="1">
      <c r="A171" s="28"/>
      <c r="B171" s="35"/>
      <c r="D171" s="1"/>
    </row>
    <row r="172" spans="1:10" ht="18" customHeight="1" thickBot="1">
      <c r="A172" s="28"/>
      <c r="B172" s="35"/>
      <c r="D172" s="1"/>
      <c r="F172" s="211" t="s">
        <v>8</v>
      </c>
      <c r="G172" s="212"/>
      <c r="H172" s="213"/>
      <c r="J172" s="62">
        <f>SUM(J158:J170)</f>
        <v>0</v>
      </c>
    </row>
    <row r="173" spans="1:4" ht="9.75" customHeight="1" thickBot="1">
      <c r="A173" s="28"/>
      <c r="B173" s="35"/>
      <c r="D173" s="1"/>
    </row>
    <row r="174" spans="1:10" ht="17.25" customHeight="1" thickBot="1">
      <c r="A174" s="33">
        <v>10</v>
      </c>
      <c r="B174" s="220" t="s">
        <v>237</v>
      </c>
      <c r="C174" s="220"/>
      <c r="D174" s="220"/>
      <c r="E174" s="220"/>
      <c r="F174" s="220"/>
      <c r="G174" s="220"/>
      <c r="H174" s="220"/>
      <c r="I174" s="220"/>
      <c r="J174" s="221"/>
    </row>
    <row r="175" spans="1:2" ht="5.25" customHeight="1">
      <c r="A175" s="28"/>
      <c r="B175" s="35"/>
    </row>
    <row r="176" spans="1:4" ht="2.25" customHeight="1">
      <c r="A176" s="28"/>
      <c r="B176" s="37"/>
      <c r="D176" s="1"/>
    </row>
    <row r="177" spans="1:10" ht="15.75" customHeight="1">
      <c r="A177" s="166">
        <v>10.1</v>
      </c>
      <c r="B177" s="167" t="s">
        <v>184</v>
      </c>
      <c r="D177" s="168" t="s">
        <v>19</v>
      </c>
      <c r="F177" s="184">
        <v>31.8</v>
      </c>
      <c r="G177" s="95" t="s">
        <v>20</v>
      </c>
      <c r="H177" s="170"/>
      <c r="I177" s="95"/>
      <c r="J177" s="171"/>
    </row>
    <row r="178" spans="1:6" ht="3.75" customHeight="1">
      <c r="A178" s="28"/>
      <c r="B178" s="37"/>
      <c r="D178" s="1"/>
      <c r="F178" s="148"/>
    </row>
    <row r="179" spans="1:10" ht="15.75" customHeight="1">
      <c r="A179" s="166">
        <v>10.2</v>
      </c>
      <c r="B179" s="167" t="s">
        <v>190</v>
      </c>
      <c r="D179" s="168" t="s">
        <v>19</v>
      </c>
      <c r="F179" s="184">
        <v>13.2</v>
      </c>
      <c r="G179" s="95" t="s">
        <v>20</v>
      </c>
      <c r="H179" s="170"/>
      <c r="I179" s="95"/>
      <c r="J179" s="171"/>
    </row>
    <row r="180" spans="1:6" ht="3.75" customHeight="1">
      <c r="A180" s="28"/>
      <c r="B180" s="37"/>
      <c r="D180" s="1"/>
      <c r="F180" s="148"/>
    </row>
    <row r="181" spans="1:10" ht="16.5" customHeight="1">
      <c r="A181" s="166">
        <v>10.3</v>
      </c>
      <c r="B181" s="167" t="s">
        <v>193</v>
      </c>
      <c r="D181" s="168" t="s">
        <v>19</v>
      </c>
      <c r="F181" s="184">
        <v>13.2</v>
      </c>
      <c r="G181" s="95" t="s">
        <v>20</v>
      </c>
      <c r="H181" s="170"/>
      <c r="I181" s="95"/>
      <c r="J181" s="171"/>
    </row>
    <row r="182" spans="1:6" ht="3.75" customHeight="1">
      <c r="A182" s="28"/>
      <c r="B182" s="181"/>
      <c r="C182" s="136"/>
      <c r="D182" s="1"/>
      <c r="F182" s="148"/>
    </row>
    <row r="183" spans="1:10" ht="16.5" customHeight="1">
      <c r="A183" s="166">
        <v>10.4</v>
      </c>
      <c r="B183" s="180" t="s">
        <v>191</v>
      </c>
      <c r="D183" s="168" t="s">
        <v>19</v>
      </c>
      <c r="F183" s="184">
        <v>20.3</v>
      </c>
      <c r="G183" s="95" t="s">
        <v>20</v>
      </c>
      <c r="H183" s="170"/>
      <c r="I183" s="95"/>
      <c r="J183" s="171"/>
    </row>
    <row r="184" spans="1:6" ht="3.75" customHeight="1">
      <c r="A184" s="28"/>
      <c r="B184" s="37"/>
      <c r="D184" s="1"/>
      <c r="F184" s="148"/>
    </row>
    <row r="185" spans="1:10" ht="16.5" customHeight="1">
      <c r="A185" s="166">
        <v>10.5</v>
      </c>
      <c r="B185" s="167" t="s">
        <v>166</v>
      </c>
      <c r="D185" s="168" t="s">
        <v>73</v>
      </c>
      <c r="F185" s="184">
        <v>5</v>
      </c>
      <c r="G185" s="95" t="s">
        <v>20</v>
      </c>
      <c r="H185" s="170"/>
      <c r="I185" s="95"/>
      <c r="J185" s="171"/>
    </row>
    <row r="186" spans="1:6" ht="3.75" customHeight="1">
      <c r="A186" s="28"/>
      <c r="B186" s="37"/>
      <c r="D186" s="1"/>
      <c r="F186" s="148"/>
    </row>
    <row r="187" spans="1:10" ht="16.5" customHeight="1">
      <c r="A187" s="166">
        <v>10.6</v>
      </c>
      <c r="B187" s="167" t="s">
        <v>192</v>
      </c>
      <c r="D187" s="168" t="s">
        <v>19</v>
      </c>
      <c r="F187" s="184">
        <v>20.6</v>
      </c>
      <c r="G187" s="95" t="s">
        <v>20</v>
      </c>
      <c r="H187" s="170"/>
      <c r="I187" s="95"/>
      <c r="J187" s="171"/>
    </row>
    <row r="188" spans="1:6" ht="3.75" customHeight="1">
      <c r="A188" s="28"/>
      <c r="B188" s="37"/>
      <c r="D188" s="1"/>
      <c r="F188" s="148"/>
    </row>
    <row r="189" spans="1:10" s="131" customFormat="1" ht="18.75" customHeight="1">
      <c r="A189" s="166">
        <v>10.7</v>
      </c>
      <c r="B189" s="167" t="s">
        <v>167</v>
      </c>
      <c r="C189"/>
      <c r="D189" s="168" t="s">
        <v>75</v>
      </c>
      <c r="E189"/>
      <c r="F189" s="184">
        <v>55.9</v>
      </c>
      <c r="G189" s="95" t="s">
        <v>20</v>
      </c>
      <c r="H189" s="170"/>
      <c r="I189" s="95"/>
      <c r="J189" s="171"/>
    </row>
    <row r="190" spans="1:10" s="131" customFormat="1" ht="6.75" customHeight="1" thickBot="1">
      <c r="A190" s="137"/>
      <c r="B190" s="138"/>
      <c r="D190" s="139"/>
      <c r="F190" s="140"/>
      <c r="G190" s="140"/>
      <c r="H190" s="141"/>
      <c r="J190" s="161"/>
    </row>
    <row r="191" spans="1:10" ht="18" customHeight="1" thickBot="1">
      <c r="A191" s="28"/>
      <c r="B191" s="35"/>
      <c r="F191" s="211" t="s">
        <v>15</v>
      </c>
      <c r="G191" s="212"/>
      <c r="H191" s="213"/>
      <c r="J191" s="62">
        <f>SUM(J177:J189)</f>
        <v>0</v>
      </c>
    </row>
    <row r="192" spans="1:8" ht="9.75" customHeight="1" thickBot="1">
      <c r="A192" s="28"/>
      <c r="B192" s="35"/>
      <c r="F192" s="2"/>
      <c r="G192" s="1"/>
      <c r="H192" s="1"/>
    </row>
    <row r="193" spans="1:10" ht="18" customHeight="1" thickBot="1">
      <c r="A193" s="33">
        <v>11</v>
      </c>
      <c r="B193" s="220" t="s">
        <v>236</v>
      </c>
      <c r="C193" s="220"/>
      <c r="D193" s="220"/>
      <c r="E193" s="220"/>
      <c r="F193" s="220"/>
      <c r="G193" s="220"/>
      <c r="H193" s="220"/>
      <c r="I193" s="220"/>
      <c r="J193" s="221"/>
    </row>
    <row r="194" spans="1:4" ht="4.5" customHeight="1">
      <c r="A194" s="28"/>
      <c r="B194" s="38"/>
      <c r="D194" s="1"/>
    </row>
    <row r="195" spans="2:4" ht="16.5" customHeight="1">
      <c r="B195" s="28" t="s">
        <v>33</v>
      </c>
      <c r="D195" s="1"/>
    </row>
    <row r="196" spans="1:4" ht="6" customHeight="1" thickBot="1">
      <c r="A196" s="28"/>
      <c r="B196" s="38"/>
      <c r="D196" s="1"/>
    </row>
    <row r="197" spans="1:10" ht="18" customHeight="1" thickBot="1">
      <c r="A197" s="172">
        <v>11.1</v>
      </c>
      <c r="B197" s="173" t="s">
        <v>55</v>
      </c>
      <c r="D197" s="174" t="s">
        <v>9</v>
      </c>
      <c r="F197" s="175">
        <v>1</v>
      </c>
      <c r="G197" s="95" t="s">
        <v>20</v>
      </c>
      <c r="H197" s="170"/>
      <c r="J197" s="171"/>
    </row>
    <row r="198" spans="1:10" ht="4.5" customHeight="1" thickBot="1">
      <c r="A198" s="125"/>
      <c r="B198" s="144"/>
      <c r="D198" s="143"/>
      <c r="F198" s="128"/>
      <c r="G198" s="128"/>
      <c r="H198" s="129"/>
      <c r="J198" s="147"/>
    </row>
    <row r="199" spans="1:10" ht="16.5" customHeight="1" thickBot="1">
      <c r="A199" s="145"/>
      <c r="B199" s="146"/>
      <c r="D199" s="1"/>
      <c r="F199" s="211" t="s">
        <v>16</v>
      </c>
      <c r="G199" s="212"/>
      <c r="H199" s="213"/>
      <c r="J199" s="62">
        <f>J197</f>
        <v>0</v>
      </c>
    </row>
    <row r="200" spans="1:4" ht="9.75" customHeight="1" thickBot="1">
      <c r="A200" s="28"/>
      <c r="B200" s="35"/>
      <c r="D200" s="1"/>
    </row>
    <row r="201" spans="1:10" ht="18.75" customHeight="1" thickBot="1">
      <c r="A201" s="33">
        <v>12</v>
      </c>
      <c r="B201" s="220" t="s">
        <v>235</v>
      </c>
      <c r="C201" s="220"/>
      <c r="D201" s="220"/>
      <c r="E201" s="220"/>
      <c r="F201" s="220"/>
      <c r="G201" s="220"/>
      <c r="H201" s="220"/>
      <c r="I201" s="220"/>
      <c r="J201" s="221"/>
    </row>
    <row r="202" spans="1:4" ht="6" customHeight="1" thickBot="1">
      <c r="A202" s="28"/>
      <c r="B202" s="35"/>
      <c r="D202" s="1"/>
    </row>
    <row r="203" spans="1:10" ht="18" customHeight="1" thickBot="1">
      <c r="A203" s="172">
        <v>12.1</v>
      </c>
      <c r="B203" s="173" t="s">
        <v>56</v>
      </c>
      <c r="D203" s="174" t="s">
        <v>9</v>
      </c>
      <c r="F203" s="175">
        <v>1</v>
      </c>
      <c r="G203" s="95" t="s">
        <v>20</v>
      </c>
      <c r="H203" s="170"/>
      <c r="J203" s="171"/>
    </row>
    <row r="204" spans="1:11" ht="6.75" customHeight="1" thickBot="1">
      <c r="A204" s="125"/>
      <c r="B204" s="144"/>
      <c r="C204" s="148"/>
      <c r="D204" s="149"/>
      <c r="E204" s="148"/>
      <c r="F204" s="150"/>
      <c r="G204" s="150"/>
      <c r="H204" s="147"/>
      <c r="I204" s="148"/>
      <c r="J204" s="147"/>
      <c r="K204" s="148"/>
    </row>
    <row r="205" spans="1:10" ht="18" customHeight="1" thickBot="1">
      <c r="A205" s="28"/>
      <c r="B205" s="35"/>
      <c r="D205" s="1"/>
      <c r="F205" s="211" t="s">
        <v>17</v>
      </c>
      <c r="G205" s="212"/>
      <c r="H205" s="213"/>
      <c r="J205" s="62">
        <f>J203</f>
        <v>0</v>
      </c>
    </row>
    <row r="206" spans="1:8" ht="18" customHeight="1">
      <c r="A206" s="28"/>
      <c r="B206" s="35"/>
      <c r="F206" s="2"/>
      <c r="G206" s="1"/>
      <c r="H206" s="1"/>
    </row>
    <row r="207" spans="1:8" ht="18" customHeight="1">
      <c r="A207" s="28"/>
      <c r="B207" s="35"/>
      <c r="F207" s="2"/>
      <c r="G207" s="1"/>
      <c r="H207" s="1"/>
    </row>
    <row r="208" spans="1:8" ht="18" customHeight="1">
      <c r="A208" s="28"/>
      <c r="B208" s="35"/>
      <c r="F208" s="2"/>
      <c r="G208" s="1"/>
      <c r="H208" s="1"/>
    </row>
    <row r="209" spans="1:8" ht="18" customHeight="1">
      <c r="A209" s="28"/>
      <c r="B209" s="35"/>
      <c r="F209" s="2"/>
      <c r="G209" s="1"/>
      <c r="H209" s="1"/>
    </row>
    <row r="210" spans="1:8" ht="18" customHeight="1">
      <c r="A210" s="28"/>
      <c r="B210" s="35"/>
      <c r="F210" s="2"/>
      <c r="G210" s="1"/>
      <c r="H210" s="1"/>
    </row>
    <row r="211" spans="1:8" ht="18" customHeight="1">
      <c r="A211" s="28"/>
      <c r="B211" s="35"/>
      <c r="F211" s="2"/>
      <c r="G211" s="1"/>
      <c r="H211" s="1"/>
    </row>
    <row r="212" spans="1:10" s="43" customFormat="1" ht="24.75" customHeight="1">
      <c r="A212" s="28"/>
      <c r="B212" s="35"/>
      <c r="C212"/>
      <c r="D212"/>
      <c r="E212"/>
      <c r="F212" s="2"/>
      <c r="G212" s="1"/>
      <c r="H212" s="1"/>
      <c r="I212"/>
      <c r="J212"/>
    </row>
    <row r="213" spans="1:8" ht="17.25" thickBot="1">
      <c r="A213" s="28"/>
      <c r="B213" s="35"/>
      <c r="F213" s="2"/>
      <c r="G213" s="1"/>
      <c r="H213" s="1"/>
    </row>
    <row r="214" spans="1:10" ht="31.5" customHeight="1" thickBot="1">
      <c r="A214" s="214" t="s">
        <v>234</v>
      </c>
      <c r="B214" s="215"/>
      <c r="C214" s="215"/>
      <c r="D214" s="215"/>
      <c r="E214" s="215"/>
      <c r="F214" s="215"/>
      <c r="G214" s="215"/>
      <c r="H214" s="215"/>
      <c r="I214" s="215"/>
      <c r="J214" s="216"/>
    </row>
    <row r="215" spans="1:2" ht="31.5" customHeight="1" thickBot="1">
      <c r="A215" s="25"/>
      <c r="B215" s="25"/>
    </row>
    <row r="216" spans="1:10" ht="31.5" customHeight="1" thickBot="1">
      <c r="A216" s="55">
        <v>1</v>
      </c>
      <c r="B216" s="58" t="s">
        <v>233</v>
      </c>
      <c r="F216" s="217" t="s">
        <v>21</v>
      </c>
      <c r="G216" s="218"/>
      <c r="H216" s="219"/>
      <c r="J216" s="158">
        <f>J33</f>
        <v>0</v>
      </c>
    </row>
    <row r="217" spans="1:10" ht="31.5" customHeight="1" thickBot="1">
      <c r="A217" s="56">
        <v>2</v>
      </c>
      <c r="B217" s="59" t="s">
        <v>232</v>
      </c>
      <c r="F217" s="202" t="s">
        <v>22</v>
      </c>
      <c r="G217" s="203"/>
      <c r="H217" s="204"/>
      <c r="J217" s="158">
        <f>J56</f>
        <v>0</v>
      </c>
    </row>
    <row r="218" spans="1:10" ht="31.5" customHeight="1" thickBot="1">
      <c r="A218" s="56">
        <v>3</v>
      </c>
      <c r="B218" s="81" t="s">
        <v>231</v>
      </c>
      <c r="F218" s="202" t="s">
        <v>23</v>
      </c>
      <c r="G218" s="203"/>
      <c r="H218" s="204"/>
      <c r="J218" s="158">
        <f>J70</f>
        <v>0</v>
      </c>
    </row>
    <row r="219" spans="1:10" ht="31.5" customHeight="1" thickBot="1">
      <c r="A219" s="56">
        <v>4</v>
      </c>
      <c r="B219" s="59" t="s">
        <v>230</v>
      </c>
      <c r="F219" s="202" t="s">
        <v>24</v>
      </c>
      <c r="G219" s="203"/>
      <c r="H219" s="204"/>
      <c r="J219" s="158">
        <f>J78</f>
        <v>0</v>
      </c>
    </row>
    <row r="220" spans="1:10" ht="31.5" customHeight="1" thickBot="1">
      <c r="A220" s="56">
        <v>5</v>
      </c>
      <c r="B220" s="59" t="s">
        <v>229</v>
      </c>
      <c r="F220" s="202" t="s">
        <v>25</v>
      </c>
      <c r="G220" s="203"/>
      <c r="H220" s="204"/>
      <c r="J220" s="158">
        <f>J102</f>
        <v>0</v>
      </c>
    </row>
    <row r="221" spans="1:10" ht="31.5" customHeight="1" thickBot="1">
      <c r="A221" s="56">
        <v>6</v>
      </c>
      <c r="B221" s="59" t="s">
        <v>228</v>
      </c>
      <c r="F221" s="202" t="s">
        <v>26</v>
      </c>
      <c r="G221" s="203"/>
      <c r="H221" s="204"/>
      <c r="J221" s="158">
        <f>J110</f>
        <v>0</v>
      </c>
    </row>
    <row r="222" spans="1:10" ht="31.5" customHeight="1" thickBot="1">
      <c r="A222" s="56">
        <v>7</v>
      </c>
      <c r="B222" s="59" t="s">
        <v>227</v>
      </c>
      <c r="F222" s="202" t="s">
        <v>27</v>
      </c>
      <c r="G222" s="203"/>
      <c r="H222" s="204"/>
      <c r="J222" s="158">
        <f>J125</f>
        <v>0</v>
      </c>
    </row>
    <row r="223" spans="1:10" ht="31.5" customHeight="1" thickBot="1">
      <c r="A223" s="56">
        <v>8</v>
      </c>
      <c r="B223" s="59" t="s">
        <v>226</v>
      </c>
      <c r="F223" s="202" t="s">
        <v>28</v>
      </c>
      <c r="G223" s="203"/>
      <c r="H223" s="204"/>
      <c r="J223" s="158">
        <f>J154</f>
        <v>0</v>
      </c>
    </row>
    <row r="224" spans="1:10" ht="31.5" customHeight="1" thickBot="1">
      <c r="A224" s="56">
        <v>9</v>
      </c>
      <c r="B224" s="59" t="s">
        <v>225</v>
      </c>
      <c r="F224" s="202" t="s">
        <v>29</v>
      </c>
      <c r="G224" s="203"/>
      <c r="H224" s="204"/>
      <c r="J224" s="158">
        <f>J172</f>
        <v>0</v>
      </c>
    </row>
    <row r="225" spans="1:10" ht="31.5" customHeight="1" thickBot="1">
      <c r="A225" s="56">
        <v>10</v>
      </c>
      <c r="B225" s="59" t="s">
        <v>224</v>
      </c>
      <c r="F225" s="202" t="s">
        <v>30</v>
      </c>
      <c r="G225" s="203"/>
      <c r="H225" s="204"/>
      <c r="J225" s="158">
        <f>J191</f>
        <v>0</v>
      </c>
    </row>
    <row r="226" spans="1:10" ht="23.25" thickBot="1">
      <c r="A226" s="56">
        <v>11</v>
      </c>
      <c r="B226" s="59" t="s">
        <v>223</v>
      </c>
      <c r="F226" s="202" t="s">
        <v>31</v>
      </c>
      <c r="G226" s="203"/>
      <c r="H226" s="204"/>
      <c r="J226" s="158">
        <f>'Electrical Works 12x13'!F31</f>
        <v>0</v>
      </c>
    </row>
    <row r="227" spans="1:10" ht="23.25" thickBot="1">
      <c r="A227" s="57">
        <v>12</v>
      </c>
      <c r="B227" s="60" t="s">
        <v>222</v>
      </c>
      <c r="F227" s="205" t="s">
        <v>32</v>
      </c>
      <c r="G227" s="206"/>
      <c r="H227" s="207"/>
      <c r="J227" s="158">
        <f>J203</f>
        <v>0</v>
      </c>
    </row>
    <row r="229" ht="13.5" thickBot="1">
      <c r="J229" s="42"/>
    </row>
    <row r="230" spans="4:10" ht="37.5" customHeight="1" thickBot="1">
      <c r="D230" s="208" t="s">
        <v>257</v>
      </c>
      <c r="E230" s="209"/>
      <c r="F230" s="209"/>
      <c r="G230" s="209"/>
      <c r="H230" s="210"/>
      <c r="J230" s="188">
        <f>J216+J217+J218+J219+J220+J221+J222+J223+J224+J225+J226+J227</f>
        <v>0</v>
      </c>
    </row>
    <row r="231" ht="9.75" customHeight="1" thickBot="1">
      <c r="J231" s="189"/>
    </row>
    <row r="232" spans="4:10" ht="54.75" customHeight="1" thickBot="1">
      <c r="D232" s="199" t="s">
        <v>252</v>
      </c>
      <c r="E232" s="200"/>
      <c r="F232" s="200"/>
      <c r="G232" s="200"/>
      <c r="H232" s="160">
        <v>6</v>
      </c>
      <c r="I232" s="47"/>
      <c r="J232" s="190">
        <f>J230*0.06</f>
        <v>0</v>
      </c>
    </row>
    <row r="233" spans="4:10" ht="9.75" customHeight="1" thickBot="1">
      <c r="D233" s="47"/>
      <c r="E233" s="47"/>
      <c r="F233" s="47"/>
      <c r="G233" s="47"/>
      <c r="H233" s="47"/>
      <c r="I233" s="47"/>
      <c r="J233" s="191"/>
    </row>
    <row r="234" spans="4:10" ht="39.75" customHeight="1" thickBot="1">
      <c r="D234" s="199" t="s">
        <v>256</v>
      </c>
      <c r="E234" s="200"/>
      <c r="F234" s="200"/>
      <c r="G234" s="200"/>
      <c r="H234" s="201"/>
      <c r="I234" s="47"/>
      <c r="J234" s="190">
        <f>J232+J230</f>
        <v>0</v>
      </c>
    </row>
    <row r="235" ht="9.75" customHeight="1" thickBot="1">
      <c r="J235" s="189"/>
    </row>
    <row r="236" spans="4:10" ht="39.75" customHeight="1" thickBot="1">
      <c r="D236" s="244" t="s">
        <v>253</v>
      </c>
      <c r="E236" s="245"/>
      <c r="F236" s="245"/>
      <c r="G236" s="246"/>
      <c r="H236" s="160">
        <v>6</v>
      </c>
      <c r="I236" s="47"/>
      <c r="J236" s="190">
        <f>J234*0.06</f>
        <v>0</v>
      </c>
    </row>
    <row r="237" spans="4:10" ht="9.75" customHeight="1" thickBot="1">
      <c r="D237" s="47"/>
      <c r="E237" s="47"/>
      <c r="F237" s="47"/>
      <c r="G237" s="47"/>
      <c r="H237" s="47"/>
      <c r="I237" s="47"/>
      <c r="J237" s="191"/>
    </row>
    <row r="238" spans="4:10" ht="39.75" customHeight="1" thickBot="1">
      <c r="D238" s="199" t="s">
        <v>254</v>
      </c>
      <c r="E238" s="200"/>
      <c r="F238" s="200"/>
      <c r="G238" s="200"/>
      <c r="H238" s="201"/>
      <c r="I238" s="47"/>
      <c r="J238" s="190">
        <f>J236+J234</f>
        <v>0</v>
      </c>
    </row>
    <row r="239" ht="9.75" customHeight="1" thickBot="1">
      <c r="J239" s="189"/>
    </row>
    <row r="240" spans="4:10" ht="39.75" customHeight="1" thickBot="1">
      <c r="D240" s="199" t="s">
        <v>255</v>
      </c>
      <c r="E240" s="200"/>
      <c r="F240" s="200"/>
      <c r="G240" s="200"/>
      <c r="H240" s="201"/>
      <c r="I240" s="47"/>
      <c r="J240" s="190">
        <f>J238*0.18</f>
        <v>0</v>
      </c>
    </row>
    <row r="241" ht="8.25" customHeight="1" thickBot="1">
      <c r="J241" s="189"/>
    </row>
    <row r="242" spans="4:10" ht="39.75" customHeight="1" thickBot="1">
      <c r="D242" s="199" t="s">
        <v>254</v>
      </c>
      <c r="E242" s="200"/>
      <c r="F242" s="200"/>
      <c r="G242" s="200"/>
      <c r="H242" s="201"/>
      <c r="I242" s="47"/>
      <c r="J242" s="190">
        <f>J240+J238</f>
        <v>0</v>
      </c>
    </row>
    <row r="255" ht="18.75" customHeight="1"/>
    <row r="256" spans="2:4" ht="20.25">
      <c r="B256" s="48"/>
      <c r="D256" s="48"/>
    </row>
    <row r="257" ht="21" customHeight="1"/>
    <row r="259" spans="2:3" ht="21" customHeight="1">
      <c r="B259" s="136"/>
      <c r="C259" s="136"/>
    </row>
    <row r="260" spans="2:3" ht="16.5">
      <c r="B260" s="176"/>
      <c r="C260" s="136"/>
    </row>
    <row r="261" ht="21" customHeight="1"/>
    <row r="263" ht="21" customHeight="1"/>
  </sheetData>
  <sheetProtection/>
  <mergeCells count="52">
    <mergeCell ref="H11:J11"/>
    <mergeCell ref="H8:J8"/>
    <mergeCell ref="F102:H102"/>
    <mergeCell ref="B104:J104"/>
    <mergeCell ref="D242:H242"/>
    <mergeCell ref="D240:H240"/>
    <mergeCell ref="F191:H191"/>
    <mergeCell ref="D232:G232"/>
    <mergeCell ref="D236:G236"/>
    <mergeCell ref="F199:H199"/>
    <mergeCell ref="F56:H56"/>
    <mergeCell ref="B35:J35"/>
    <mergeCell ref="F33:H33"/>
    <mergeCell ref="B21:J21"/>
    <mergeCell ref="A2:J2"/>
    <mergeCell ref="A4:B4"/>
    <mergeCell ref="D4:J4"/>
    <mergeCell ref="A6:B6"/>
    <mergeCell ref="D6:J6"/>
    <mergeCell ref="H9:J9"/>
    <mergeCell ref="F125:H125"/>
    <mergeCell ref="B127:J127"/>
    <mergeCell ref="F110:H110"/>
    <mergeCell ref="F78:H78"/>
    <mergeCell ref="B80:J80"/>
    <mergeCell ref="B58:J58"/>
    <mergeCell ref="D61:D68"/>
    <mergeCell ref="F70:H70"/>
    <mergeCell ref="B72:J72"/>
    <mergeCell ref="B201:J201"/>
    <mergeCell ref="B193:J193"/>
    <mergeCell ref="B174:J174"/>
    <mergeCell ref="F172:H172"/>
    <mergeCell ref="B156:J156"/>
    <mergeCell ref="F154:H154"/>
    <mergeCell ref="F225:H225"/>
    <mergeCell ref="F205:H205"/>
    <mergeCell ref="A214:J214"/>
    <mergeCell ref="F216:H216"/>
    <mergeCell ref="F217:H217"/>
    <mergeCell ref="F218:H218"/>
    <mergeCell ref="F219:H219"/>
    <mergeCell ref="D238:H238"/>
    <mergeCell ref="F226:H226"/>
    <mergeCell ref="F227:H227"/>
    <mergeCell ref="D230:H230"/>
    <mergeCell ref="D234:H234"/>
    <mergeCell ref="F220:H220"/>
    <mergeCell ref="F221:H221"/>
    <mergeCell ref="F222:H222"/>
    <mergeCell ref="F223:H223"/>
    <mergeCell ref="F224:H22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G41"/>
  <sheetViews>
    <sheetView zoomScalePageLayoutView="0" workbookViewId="0" topLeftCell="A1">
      <selection activeCell="E6" sqref="E6:F29"/>
    </sheetView>
  </sheetViews>
  <sheetFormatPr defaultColWidth="9.140625" defaultRowHeight="12.75"/>
  <cols>
    <col min="1" max="1" width="5.140625" style="66" customWidth="1"/>
    <col min="2" max="2" width="72.140625" style="67" customWidth="1"/>
    <col min="3" max="3" width="11.00390625" style="66" bestFit="1" customWidth="1"/>
    <col min="4" max="4" width="13.7109375" style="65" customWidth="1"/>
    <col min="5" max="5" width="14.140625" style="65" bestFit="1" customWidth="1"/>
    <col min="6" max="6" width="15.00390625" style="65" bestFit="1" customWidth="1"/>
    <col min="7" max="7" width="0.85546875" style="65" customWidth="1"/>
    <col min="8" max="16384" width="9.140625" style="65" customWidth="1"/>
  </cols>
  <sheetData>
    <row r="1" spans="1:6" ht="47.25" customHeight="1" thickBot="1">
      <c r="A1" s="257" t="s">
        <v>219</v>
      </c>
      <c r="B1" s="258"/>
      <c r="C1" s="258"/>
      <c r="D1" s="258"/>
      <c r="E1" s="258"/>
      <c r="F1" s="259"/>
    </row>
    <row r="2" spans="1:6" ht="20.25" customHeight="1" thickBot="1">
      <c r="A2" s="260" t="s">
        <v>258</v>
      </c>
      <c r="B2" s="261"/>
      <c r="C2" s="261"/>
      <c r="D2" s="261"/>
      <c r="E2" s="261"/>
      <c r="F2" s="262"/>
    </row>
    <row r="3" spans="1:6" ht="43.5" customHeight="1" thickBot="1">
      <c r="A3" s="79" t="s">
        <v>46</v>
      </c>
      <c r="B3" s="78" t="s">
        <v>62</v>
      </c>
      <c r="C3" s="77" t="s">
        <v>63</v>
      </c>
      <c r="D3" s="77" t="s">
        <v>64</v>
      </c>
      <c r="E3" s="77" t="s">
        <v>65</v>
      </c>
      <c r="F3" s="76" t="s">
        <v>66</v>
      </c>
    </row>
    <row r="4" spans="1:6" s="74" customFormat="1" ht="20.25" customHeight="1" thickBot="1">
      <c r="A4" s="263" t="s">
        <v>177</v>
      </c>
      <c r="B4" s="264"/>
      <c r="C4" s="264"/>
      <c r="D4" s="264"/>
      <c r="E4" s="264"/>
      <c r="F4" s="265"/>
    </row>
    <row r="5" spans="1:7" s="74" customFormat="1" ht="20.25" customHeight="1" thickBot="1">
      <c r="A5" s="82"/>
      <c r="B5" s="263" t="s">
        <v>67</v>
      </c>
      <c r="C5" s="266"/>
      <c r="D5" s="266"/>
      <c r="E5" s="266"/>
      <c r="F5" s="267"/>
      <c r="G5" s="83"/>
    </row>
    <row r="6" spans="1:6" s="74" customFormat="1" ht="15.75" customHeight="1">
      <c r="A6" s="251">
        <v>1</v>
      </c>
      <c r="B6" s="75" t="s">
        <v>77</v>
      </c>
      <c r="C6" s="247" t="s">
        <v>19</v>
      </c>
      <c r="D6" s="247">
        <v>46</v>
      </c>
      <c r="E6" s="247"/>
      <c r="F6" s="249"/>
    </row>
    <row r="7" spans="1:6" s="74" customFormat="1" ht="15.75" customHeight="1" thickBot="1">
      <c r="A7" s="252"/>
      <c r="B7" s="84" t="s">
        <v>57</v>
      </c>
      <c r="C7" s="248"/>
      <c r="D7" s="248"/>
      <c r="E7" s="248"/>
      <c r="F7" s="250"/>
    </row>
    <row r="8" spans="1:6" s="74" customFormat="1" ht="26.25">
      <c r="A8" s="251">
        <v>2</v>
      </c>
      <c r="B8" s="75" t="s">
        <v>48</v>
      </c>
      <c r="C8" s="247" t="s">
        <v>44</v>
      </c>
      <c r="D8" s="247">
        <v>1</v>
      </c>
      <c r="E8" s="247"/>
      <c r="F8" s="249"/>
    </row>
    <row r="9" spans="1:6" s="74" customFormat="1" ht="42.75" customHeight="1" thickBot="1">
      <c r="A9" s="252"/>
      <c r="B9" s="84" t="s">
        <v>69</v>
      </c>
      <c r="C9" s="248"/>
      <c r="D9" s="248"/>
      <c r="E9" s="248"/>
      <c r="F9" s="250"/>
    </row>
    <row r="10" spans="1:6" s="74" customFormat="1" ht="35.25" customHeight="1">
      <c r="A10" s="251">
        <v>3</v>
      </c>
      <c r="B10" s="75" t="s">
        <v>195</v>
      </c>
      <c r="C10" s="247" t="s">
        <v>44</v>
      </c>
      <c r="D10" s="247">
        <v>1</v>
      </c>
      <c r="E10" s="247"/>
      <c r="F10" s="249"/>
    </row>
    <row r="11" spans="1:6" s="74" customFormat="1" ht="36" customHeight="1" thickBot="1">
      <c r="A11" s="252"/>
      <c r="B11" s="84" t="s">
        <v>194</v>
      </c>
      <c r="C11" s="248"/>
      <c r="D11" s="248"/>
      <c r="E11" s="248"/>
      <c r="F11" s="250"/>
    </row>
    <row r="12" spans="1:6" s="74" customFormat="1" ht="30" customHeight="1">
      <c r="A12" s="251">
        <v>4</v>
      </c>
      <c r="B12" s="75" t="s">
        <v>47</v>
      </c>
      <c r="C12" s="247" t="s">
        <v>19</v>
      </c>
      <c r="D12" s="247">
        <v>70</v>
      </c>
      <c r="E12" s="247"/>
      <c r="F12" s="249"/>
    </row>
    <row r="13" spans="1:6" s="74" customFormat="1" ht="31.5" customHeight="1" thickBot="1">
      <c r="A13" s="252"/>
      <c r="B13" s="84" t="s">
        <v>59</v>
      </c>
      <c r="C13" s="248"/>
      <c r="D13" s="248"/>
      <c r="E13" s="248"/>
      <c r="F13" s="250"/>
    </row>
    <row r="14" spans="1:6" ht="30" customHeight="1">
      <c r="A14" s="251">
        <v>5</v>
      </c>
      <c r="B14" s="75" t="s">
        <v>49</v>
      </c>
      <c r="C14" s="247" t="s">
        <v>19</v>
      </c>
      <c r="D14" s="247">
        <v>220</v>
      </c>
      <c r="E14" s="247"/>
      <c r="F14" s="249"/>
    </row>
    <row r="15" spans="1:6" ht="33.75" customHeight="1" thickBot="1">
      <c r="A15" s="252"/>
      <c r="B15" s="84" t="s">
        <v>58</v>
      </c>
      <c r="C15" s="248"/>
      <c r="D15" s="248"/>
      <c r="E15" s="248"/>
      <c r="F15" s="250"/>
    </row>
    <row r="16" spans="1:6" ht="30" customHeight="1">
      <c r="A16" s="251">
        <v>6</v>
      </c>
      <c r="B16" s="75" t="s">
        <v>50</v>
      </c>
      <c r="C16" s="247" t="s">
        <v>45</v>
      </c>
      <c r="D16" s="247">
        <v>28</v>
      </c>
      <c r="E16" s="247"/>
      <c r="F16" s="249"/>
    </row>
    <row r="17" spans="1:6" ht="30" customHeight="1" thickBot="1">
      <c r="A17" s="252"/>
      <c r="B17" s="84" t="s">
        <v>60</v>
      </c>
      <c r="C17" s="248"/>
      <c r="D17" s="248"/>
      <c r="E17" s="248"/>
      <c r="F17" s="250"/>
    </row>
    <row r="18" spans="1:6" ht="30" customHeight="1">
      <c r="A18" s="251">
        <v>7</v>
      </c>
      <c r="B18" s="75" t="s">
        <v>51</v>
      </c>
      <c r="C18" s="247" t="s">
        <v>44</v>
      </c>
      <c r="D18" s="247">
        <v>4</v>
      </c>
      <c r="E18" s="247"/>
      <c r="F18" s="249"/>
    </row>
    <row r="19" spans="1:6" ht="30" customHeight="1" thickBot="1">
      <c r="A19" s="252"/>
      <c r="B19" s="84" t="s">
        <v>130</v>
      </c>
      <c r="C19" s="248"/>
      <c r="D19" s="248"/>
      <c r="E19" s="248"/>
      <c r="F19" s="250"/>
    </row>
    <row r="20" spans="1:6" ht="30" customHeight="1">
      <c r="A20" s="251">
        <v>8</v>
      </c>
      <c r="B20" s="75" t="s">
        <v>204</v>
      </c>
      <c r="C20" s="247" t="s">
        <v>44</v>
      </c>
      <c r="D20" s="247">
        <v>4</v>
      </c>
      <c r="E20" s="247"/>
      <c r="F20" s="249"/>
    </row>
    <row r="21" spans="1:6" ht="30" customHeight="1" thickBot="1">
      <c r="A21" s="252"/>
      <c r="B21" s="84" t="s">
        <v>129</v>
      </c>
      <c r="C21" s="248"/>
      <c r="D21" s="248"/>
      <c r="E21" s="248"/>
      <c r="F21" s="250"/>
    </row>
    <row r="22" spans="1:6" ht="30" customHeight="1">
      <c r="A22" s="251">
        <v>9</v>
      </c>
      <c r="B22" s="75" t="s">
        <v>205</v>
      </c>
      <c r="C22" s="247" t="s">
        <v>43</v>
      </c>
      <c r="D22" s="247">
        <v>10</v>
      </c>
      <c r="E22" s="268"/>
      <c r="F22" s="249"/>
    </row>
    <row r="23" spans="1:6" ht="30.75" customHeight="1" thickBot="1">
      <c r="A23" s="252"/>
      <c r="B23" s="84" t="s">
        <v>61</v>
      </c>
      <c r="C23" s="248"/>
      <c r="D23" s="248"/>
      <c r="E23" s="269"/>
      <c r="F23" s="250"/>
    </row>
    <row r="24" spans="1:6" ht="15.75" customHeight="1">
      <c r="A24" s="251">
        <v>10</v>
      </c>
      <c r="B24" s="75" t="s">
        <v>42</v>
      </c>
      <c r="C24" s="247" t="s">
        <v>41</v>
      </c>
      <c r="D24" s="247">
        <v>25</v>
      </c>
      <c r="E24" s="268"/>
      <c r="F24" s="249"/>
    </row>
    <row r="25" spans="1:6" ht="15.75" customHeight="1" thickBot="1">
      <c r="A25" s="252"/>
      <c r="B25" s="84" t="s">
        <v>70</v>
      </c>
      <c r="C25" s="248"/>
      <c r="D25" s="248"/>
      <c r="E25" s="269"/>
      <c r="F25" s="250"/>
    </row>
    <row r="26" spans="1:6" ht="17.25" customHeight="1">
      <c r="A26" s="251">
        <v>11</v>
      </c>
      <c r="B26" s="154" t="s">
        <v>176</v>
      </c>
      <c r="C26" s="247" t="s">
        <v>41</v>
      </c>
      <c r="D26" s="247">
        <v>1</v>
      </c>
      <c r="E26" s="247"/>
      <c r="F26" s="249"/>
    </row>
    <row r="27" spans="1:6" ht="17.25" customHeight="1" thickBot="1">
      <c r="A27" s="252"/>
      <c r="B27" s="153" t="s">
        <v>168</v>
      </c>
      <c r="C27" s="248"/>
      <c r="D27" s="248"/>
      <c r="E27" s="248"/>
      <c r="F27" s="250"/>
    </row>
    <row r="28" spans="1:6" ht="24" customHeight="1">
      <c r="A28" s="251">
        <v>12</v>
      </c>
      <c r="B28" s="75" t="s">
        <v>169</v>
      </c>
      <c r="C28" s="247" t="s">
        <v>40</v>
      </c>
      <c r="D28" s="247">
        <v>1</v>
      </c>
      <c r="E28" s="247"/>
      <c r="F28" s="249"/>
    </row>
    <row r="29" spans="1:6" ht="27.75" customHeight="1" thickBot="1">
      <c r="A29" s="252"/>
      <c r="B29" s="84" t="s">
        <v>206</v>
      </c>
      <c r="C29" s="248"/>
      <c r="D29" s="248"/>
      <c r="E29" s="248"/>
      <c r="F29" s="250"/>
    </row>
    <row r="30" spans="1:6" ht="25.5" customHeight="1">
      <c r="A30" s="72"/>
      <c r="B30" s="73"/>
      <c r="C30" s="72"/>
      <c r="D30" s="71"/>
      <c r="E30" s="71"/>
      <c r="F30" s="70"/>
    </row>
    <row r="31" spans="1:6" ht="15.75" customHeight="1">
      <c r="A31" s="255" t="s">
        <v>68</v>
      </c>
      <c r="B31" s="255"/>
      <c r="C31" s="255"/>
      <c r="D31" s="255"/>
      <c r="E31" s="255"/>
      <c r="F31" s="80">
        <f>SUM(F6:F28)</f>
        <v>0</v>
      </c>
    </row>
    <row r="32" spans="1:6" ht="18" customHeight="1" hidden="1">
      <c r="A32" s="256"/>
      <c r="B32" s="256"/>
      <c r="C32" s="256"/>
      <c r="D32" s="256"/>
      <c r="E32" s="256"/>
      <c r="F32" s="69"/>
    </row>
    <row r="33" spans="1:6" ht="17.25" customHeight="1" hidden="1">
      <c r="A33" s="256"/>
      <c r="B33" s="256"/>
      <c r="C33" s="256"/>
      <c r="D33" s="256"/>
      <c r="E33" s="256"/>
      <c r="F33" s="69"/>
    </row>
    <row r="34" ht="12.75" hidden="1"/>
    <row r="35" ht="12" customHeight="1" hidden="1"/>
    <row r="36" spans="1:6" ht="0.75" customHeight="1" hidden="1">
      <c r="A36" s="253"/>
      <c r="B36" s="253"/>
      <c r="C36" s="253"/>
      <c r="D36" s="253"/>
      <c r="E36" s="253"/>
      <c r="F36" s="253"/>
    </row>
    <row r="37" spans="1:6" ht="12.75" customHeight="1" hidden="1">
      <c r="A37" s="253"/>
      <c r="B37" s="253"/>
      <c r="C37" s="253"/>
      <c r="D37" s="253"/>
      <c r="E37" s="253"/>
      <c r="F37" s="253"/>
    </row>
    <row r="38" spans="1:6" ht="0.75" customHeight="1" hidden="1">
      <c r="A38" s="253"/>
      <c r="B38" s="253"/>
      <c r="C38" s="253"/>
      <c r="D38" s="253"/>
      <c r="E38" s="253"/>
      <c r="F38" s="253"/>
    </row>
    <row r="39" ht="12.75" hidden="1"/>
    <row r="40" ht="12.75" hidden="1"/>
    <row r="41" spans="1:6" ht="3.75" customHeight="1">
      <c r="A41" s="254"/>
      <c r="B41" s="254"/>
      <c r="C41" s="254"/>
      <c r="D41" s="254"/>
      <c r="E41" s="254"/>
      <c r="F41" s="68"/>
    </row>
    <row r="49" ht="12.75" customHeight="1" hidden="1"/>
    <row r="50" ht="12.75" customHeight="1" hidden="1"/>
  </sheetData>
  <sheetProtection/>
  <mergeCells count="69">
    <mergeCell ref="D18:D19"/>
    <mergeCell ref="E18:E19"/>
    <mergeCell ref="F18:F19"/>
    <mergeCell ref="D22:D23"/>
    <mergeCell ref="E22:E23"/>
    <mergeCell ref="E24:E25"/>
    <mergeCell ref="D12:D13"/>
    <mergeCell ref="A1:F1"/>
    <mergeCell ref="A2:F2"/>
    <mergeCell ref="A4:F4"/>
    <mergeCell ref="B5:F5"/>
    <mergeCell ref="A6:A7"/>
    <mergeCell ref="E12:E13"/>
    <mergeCell ref="F12:F13"/>
    <mergeCell ref="C6:C7"/>
    <mergeCell ref="D6:D7"/>
    <mergeCell ref="E6:E7"/>
    <mergeCell ref="F6:F7"/>
    <mergeCell ref="A8:A9"/>
    <mergeCell ref="C8:C9"/>
    <mergeCell ref="D8:D9"/>
    <mergeCell ref="E8:E9"/>
    <mergeCell ref="F8:F9"/>
    <mergeCell ref="A10:A11"/>
    <mergeCell ref="C10:C11"/>
    <mergeCell ref="D10:D11"/>
    <mergeCell ref="E10:E11"/>
    <mergeCell ref="F10:F11"/>
    <mergeCell ref="C14:C15"/>
    <mergeCell ref="D14:D15"/>
    <mergeCell ref="E14:E15"/>
    <mergeCell ref="A12:A13"/>
    <mergeCell ref="C12:C13"/>
    <mergeCell ref="F14:F15"/>
    <mergeCell ref="A20:A21"/>
    <mergeCell ref="C20:C21"/>
    <mergeCell ref="D20:D21"/>
    <mergeCell ref="E20:E21"/>
    <mergeCell ref="F20:F21"/>
    <mergeCell ref="C16:C17"/>
    <mergeCell ref="D16:D17"/>
    <mergeCell ref="A14:A15"/>
    <mergeCell ref="A16:A17"/>
    <mergeCell ref="E16:E17"/>
    <mergeCell ref="F22:F23"/>
    <mergeCell ref="F16:F17"/>
    <mergeCell ref="A32:E32"/>
    <mergeCell ref="A33:E33"/>
    <mergeCell ref="A18:A19"/>
    <mergeCell ref="C18:C19"/>
    <mergeCell ref="A28:A29"/>
    <mergeCell ref="C28:C29"/>
    <mergeCell ref="D28:D29"/>
    <mergeCell ref="A36:F38"/>
    <mergeCell ref="A41:E41"/>
    <mergeCell ref="A31:E31"/>
    <mergeCell ref="A24:A25"/>
    <mergeCell ref="C24:C25"/>
    <mergeCell ref="D24:D25"/>
    <mergeCell ref="A26:A27"/>
    <mergeCell ref="D26:D27"/>
    <mergeCell ref="E26:E27"/>
    <mergeCell ref="F26:F27"/>
    <mergeCell ref="C26:C27"/>
    <mergeCell ref="F28:F29"/>
    <mergeCell ref="F24:F25"/>
    <mergeCell ref="E28:E29"/>
    <mergeCell ref="A22:A23"/>
    <mergeCell ref="C22:C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G65"/>
  <sheetViews>
    <sheetView view="pageBreakPreview" zoomScaleNormal="115" zoomScaleSheetLayoutView="100" zoomScalePageLayoutView="0" workbookViewId="0" topLeftCell="A30">
      <selection activeCell="E37" sqref="E37:F62"/>
    </sheetView>
  </sheetViews>
  <sheetFormatPr defaultColWidth="9.140625" defaultRowHeight="12.75"/>
  <cols>
    <col min="1" max="1" width="9.140625" style="101" customWidth="1"/>
    <col min="2" max="2" width="78.421875" style="101" bestFit="1" customWidth="1"/>
    <col min="3" max="3" width="9.140625" style="101" customWidth="1"/>
    <col min="4" max="4" width="9.140625" style="102" customWidth="1"/>
    <col min="5" max="5" width="9.140625" style="103" customWidth="1"/>
    <col min="6" max="6" width="18.28125" style="104" customWidth="1"/>
    <col min="7" max="7" width="9.140625" style="105" customWidth="1"/>
    <col min="8" max="16384" width="9.140625" style="105" customWidth="1"/>
  </cols>
  <sheetData>
    <row r="1" ht="27" customHeight="1"/>
    <row r="2" spans="1:6" s="28" customFormat="1" ht="39" customHeight="1" thickBot="1">
      <c r="A2" s="292" t="s">
        <v>259</v>
      </c>
      <c r="B2" s="293"/>
      <c r="C2" s="293"/>
      <c r="D2" s="293"/>
      <c r="E2" s="293"/>
      <c r="F2" s="294"/>
    </row>
    <row r="3" spans="1:6" s="28" customFormat="1" ht="39" customHeight="1" thickBot="1">
      <c r="A3" s="292" t="s">
        <v>260</v>
      </c>
      <c r="B3" s="293"/>
      <c r="C3" s="293"/>
      <c r="D3" s="293"/>
      <c r="E3" s="293"/>
      <c r="F3" s="294"/>
    </row>
    <row r="4" spans="1:6" s="28" customFormat="1" ht="18" thickBot="1">
      <c r="A4" s="295" t="s">
        <v>78</v>
      </c>
      <c r="B4" s="296"/>
      <c r="C4" s="296"/>
      <c r="D4" s="296"/>
      <c r="E4" s="296"/>
      <c r="F4" s="297"/>
    </row>
    <row r="5" spans="1:6" s="28" customFormat="1" ht="21" thickBot="1">
      <c r="A5" s="298" t="s">
        <v>131</v>
      </c>
      <c r="B5" s="299"/>
      <c r="C5" s="106" t="s">
        <v>79</v>
      </c>
      <c r="D5" s="107" t="s">
        <v>80</v>
      </c>
      <c r="E5" s="107" t="s">
        <v>81</v>
      </c>
      <c r="F5" s="108" t="s">
        <v>82</v>
      </c>
    </row>
    <row r="6" spans="1:6" s="28" customFormat="1" ht="15">
      <c r="A6" s="109" t="s">
        <v>83</v>
      </c>
      <c r="B6" s="282" t="s">
        <v>84</v>
      </c>
      <c r="C6" s="282"/>
      <c r="D6" s="282"/>
      <c r="E6" s="282"/>
      <c r="F6" s="282"/>
    </row>
    <row r="7" spans="1:6" s="28" customFormat="1" ht="30" customHeight="1">
      <c r="A7" s="270">
        <v>1</v>
      </c>
      <c r="B7" s="110" t="s">
        <v>85</v>
      </c>
      <c r="C7" s="111" t="s">
        <v>86</v>
      </c>
      <c r="D7" s="272">
        <f>45*0.3*0.6</f>
        <v>8.1</v>
      </c>
      <c r="E7" s="274"/>
      <c r="F7" s="276"/>
    </row>
    <row r="8" spans="1:6" s="28" customFormat="1" ht="30" customHeight="1">
      <c r="A8" s="271"/>
      <c r="B8" s="110" t="s">
        <v>87</v>
      </c>
      <c r="C8" s="111" t="s">
        <v>88</v>
      </c>
      <c r="D8" s="273"/>
      <c r="E8" s="275"/>
      <c r="F8" s="277"/>
    </row>
    <row r="9" spans="1:7" ht="95.25" customHeight="1">
      <c r="A9" s="270">
        <v>2</v>
      </c>
      <c r="B9" s="112" t="s">
        <v>89</v>
      </c>
      <c r="C9" s="270" t="s">
        <v>19</v>
      </c>
      <c r="D9" s="272"/>
      <c r="E9" s="272"/>
      <c r="F9" s="289"/>
      <c r="G9" s="28"/>
    </row>
    <row r="10" spans="1:7" ht="98.25" customHeight="1">
      <c r="A10" s="271"/>
      <c r="B10" s="112" t="s">
        <v>90</v>
      </c>
      <c r="C10" s="283"/>
      <c r="D10" s="288"/>
      <c r="E10" s="288"/>
      <c r="F10" s="290"/>
      <c r="G10" s="28"/>
    </row>
    <row r="11" spans="1:7" ht="39">
      <c r="A11" s="270">
        <v>3</v>
      </c>
      <c r="B11" s="112" t="s">
        <v>91</v>
      </c>
      <c r="C11" s="283"/>
      <c r="D11" s="288"/>
      <c r="E11" s="288"/>
      <c r="F11" s="290"/>
      <c r="G11" s="28"/>
    </row>
    <row r="12" spans="1:7" ht="63" customHeight="1">
      <c r="A12" s="271"/>
      <c r="B12" s="112" t="s">
        <v>92</v>
      </c>
      <c r="C12" s="283"/>
      <c r="D12" s="273"/>
      <c r="E12" s="273"/>
      <c r="F12" s="291"/>
      <c r="G12" s="28"/>
    </row>
    <row r="13" spans="1:7" ht="22.5" customHeight="1">
      <c r="A13" s="270">
        <v>4</v>
      </c>
      <c r="B13" s="112" t="s">
        <v>135</v>
      </c>
      <c r="C13" s="283"/>
      <c r="D13" s="272">
        <v>41</v>
      </c>
      <c r="E13" s="274"/>
      <c r="F13" s="276"/>
      <c r="G13" s="28"/>
    </row>
    <row r="14" spans="1:7" ht="22.5" customHeight="1">
      <c r="A14" s="271"/>
      <c r="B14" s="112" t="s">
        <v>134</v>
      </c>
      <c r="C14" s="283"/>
      <c r="D14" s="273"/>
      <c r="E14" s="275"/>
      <c r="F14" s="277"/>
      <c r="G14" s="28"/>
    </row>
    <row r="15" spans="1:7" ht="25.5" customHeight="1">
      <c r="A15" s="270">
        <v>5</v>
      </c>
      <c r="B15" s="112" t="s">
        <v>136</v>
      </c>
      <c r="C15" s="283"/>
      <c r="D15" s="272">
        <v>19</v>
      </c>
      <c r="E15" s="274"/>
      <c r="F15" s="276"/>
      <c r="G15" s="28"/>
    </row>
    <row r="16" spans="1:7" ht="25.5" customHeight="1">
      <c r="A16" s="271"/>
      <c r="B16" s="112" t="s">
        <v>133</v>
      </c>
      <c r="C16" s="283"/>
      <c r="D16" s="273"/>
      <c r="E16" s="275"/>
      <c r="F16" s="277"/>
      <c r="G16" s="28"/>
    </row>
    <row r="17" spans="1:7" ht="25.5" customHeight="1">
      <c r="A17" s="270">
        <v>6</v>
      </c>
      <c r="B17" s="112" t="s">
        <v>137</v>
      </c>
      <c r="C17" s="283"/>
      <c r="D17" s="272">
        <v>19</v>
      </c>
      <c r="E17" s="274"/>
      <c r="F17" s="276"/>
      <c r="G17" s="28"/>
    </row>
    <row r="18" spans="1:7" ht="25.5" customHeight="1">
      <c r="A18" s="271"/>
      <c r="B18" s="112" t="s">
        <v>138</v>
      </c>
      <c r="C18" s="283"/>
      <c r="D18" s="273"/>
      <c r="E18" s="275"/>
      <c r="F18" s="277"/>
      <c r="G18" s="28"/>
    </row>
    <row r="19" spans="1:7" ht="25.5" customHeight="1">
      <c r="A19" s="270">
        <v>7</v>
      </c>
      <c r="B19" s="151" t="s">
        <v>217</v>
      </c>
      <c r="C19" s="283"/>
      <c r="D19" s="272">
        <v>45</v>
      </c>
      <c r="E19" s="274"/>
      <c r="F19" s="276"/>
      <c r="G19" s="28"/>
    </row>
    <row r="20" spans="1:7" ht="25.5" customHeight="1">
      <c r="A20" s="271"/>
      <c r="B20" s="112" t="s">
        <v>216</v>
      </c>
      <c r="C20" s="271"/>
      <c r="D20" s="273"/>
      <c r="E20" s="275"/>
      <c r="F20" s="277"/>
      <c r="G20" s="28"/>
    </row>
    <row r="21" spans="1:6" s="28" customFormat="1" ht="15">
      <c r="A21" s="281" t="s">
        <v>93</v>
      </c>
      <c r="B21" s="284"/>
      <c r="C21" s="284"/>
      <c r="D21" s="284"/>
      <c r="E21" s="284"/>
      <c r="F21" s="115">
        <f>SUM(F7:F20)</f>
        <v>0</v>
      </c>
    </row>
    <row r="22" spans="1:6" s="28" customFormat="1" ht="15">
      <c r="A22" s="113"/>
      <c r="B22" s="114"/>
      <c r="C22" s="114"/>
      <c r="D22" s="114"/>
      <c r="E22" s="114"/>
      <c r="F22" s="116"/>
    </row>
    <row r="23" spans="1:6" s="28" customFormat="1" ht="15">
      <c r="A23" s="285" t="s">
        <v>94</v>
      </c>
      <c r="B23" s="286"/>
      <c r="C23" s="286"/>
      <c r="D23" s="286"/>
      <c r="E23" s="286"/>
      <c r="F23" s="286"/>
    </row>
    <row r="24" spans="1:6" s="28" customFormat="1" ht="15">
      <c r="A24" s="117" t="s">
        <v>95</v>
      </c>
      <c r="B24" s="287" t="s">
        <v>96</v>
      </c>
      <c r="C24" s="287"/>
      <c r="D24" s="287"/>
      <c r="E24" s="287"/>
      <c r="F24" s="287"/>
    </row>
    <row r="25" spans="1:6" s="28" customFormat="1" ht="28.5">
      <c r="A25" s="270">
        <v>1</v>
      </c>
      <c r="B25" s="110" t="s">
        <v>97</v>
      </c>
      <c r="C25" s="111" t="s">
        <v>86</v>
      </c>
      <c r="D25" s="272">
        <f>45*0.3*1+1*1*0.4</f>
        <v>13.9</v>
      </c>
      <c r="E25" s="274"/>
      <c r="F25" s="276"/>
    </row>
    <row r="26" spans="1:6" s="28" customFormat="1" ht="28.5" customHeight="1">
      <c r="A26" s="271"/>
      <c r="B26" s="110" t="s">
        <v>98</v>
      </c>
      <c r="C26" s="111" t="s">
        <v>88</v>
      </c>
      <c r="D26" s="273"/>
      <c r="E26" s="275"/>
      <c r="F26" s="277"/>
    </row>
    <row r="27" spans="1:6" s="28" customFormat="1" ht="39">
      <c r="A27" s="270">
        <v>2</v>
      </c>
      <c r="B27" s="152" t="s">
        <v>175</v>
      </c>
      <c r="C27" s="118" t="s">
        <v>99</v>
      </c>
      <c r="D27" s="272">
        <v>1</v>
      </c>
      <c r="E27" s="274"/>
      <c r="F27" s="276"/>
    </row>
    <row r="28" spans="1:6" s="28" customFormat="1" ht="39">
      <c r="A28" s="271"/>
      <c r="B28" s="112" t="s">
        <v>139</v>
      </c>
      <c r="C28" s="118" t="s">
        <v>100</v>
      </c>
      <c r="D28" s="273"/>
      <c r="E28" s="275"/>
      <c r="F28" s="277"/>
    </row>
    <row r="29" spans="1:7" ht="28.5">
      <c r="A29" s="270">
        <v>2</v>
      </c>
      <c r="B29" s="119" t="s">
        <v>101</v>
      </c>
      <c r="C29" s="111" t="s">
        <v>86</v>
      </c>
      <c r="D29" s="272">
        <v>0.1</v>
      </c>
      <c r="E29" s="274"/>
      <c r="F29" s="276"/>
      <c r="G29" s="28"/>
    </row>
    <row r="30" spans="1:7" ht="26.25">
      <c r="A30" s="271"/>
      <c r="B30" s="119" t="s">
        <v>102</v>
      </c>
      <c r="C30" s="111" t="s">
        <v>88</v>
      </c>
      <c r="D30" s="273"/>
      <c r="E30" s="275"/>
      <c r="F30" s="277"/>
      <c r="G30" s="28"/>
    </row>
    <row r="31" spans="1:7" ht="28.5">
      <c r="A31" s="270">
        <v>3</v>
      </c>
      <c r="B31" s="110" t="s">
        <v>103</v>
      </c>
      <c r="C31" s="111" t="s">
        <v>86</v>
      </c>
      <c r="D31" s="272">
        <v>0.43</v>
      </c>
      <c r="E31" s="274"/>
      <c r="F31" s="276"/>
      <c r="G31" s="28"/>
    </row>
    <row r="32" spans="1:7" ht="26.25">
      <c r="A32" s="271"/>
      <c r="B32" s="110" t="s">
        <v>104</v>
      </c>
      <c r="C32" s="111" t="s">
        <v>88</v>
      </c>
      <c r="D32" s="273"/>
      <c r="E32" s="275"/>
      <c r="F32" s="277"/>
      <c r="G32" s="28"/>
    </row>
    <row r="33" spans="1:7" ht="39">
      <c r="A33" s="270">
        <v>4</v>
      </c>
      <c r="B33" s="110" t="s">
        <v>105</v>
      </c>
      <c r="C33" s="111" t="s">
        <v>86</v>
      </c>
      <c r="D33" s="272">
        <f>D25</f>
        <v>13.9</v>
      </c>
      <c r="E33" s="274"/>
      <c r="F33" s="276"/>
      <c r="G33" s="28"/>
    </row>
    <row r="34" spans="1:7" ht="47.25" customHeight="1">
      <c r="A34" s="271"/>
      <c r="B34" s="110" t="s">
        <v>106</v>
      </c>
      <c r="C34" s="111" t="s">
        <v>88</v>
      </c>
      <c r="D34" s="273"/>
      <c r="E34" s="275"/>
      <c r="F34" s="277"/>
      <c r="G34" s="28"/>
    </row>
    <row r="35" spans="1:6" s="28" customFormat="1" ht="24" customHeight="1">
      <c r="A35" s="281" t="s">
        <v>107</v>
      </c>
      <c r="B35" s="281"/>
      <c r="C35" s="281"/>
      <c r="D35" s="281"/>
      <c r="E35" s="281"/>
      <c r="F35" s="120">
        <f>SUM(F25:F34)</f>
        <v>0</v>
      </c>
    </row>
    <row r="36" spans="1:6" s="28" customFormat="1" ht="15">
      <c r="A36" s="109" t="s">
        <v>108</v>
      </c>
      <c r="B36" s="282" t="s">
        <v>109</v>
      </c>
      <c r="C36" s="282"/>
      <c r="D36" s="282"/>
      <c r="E36" s="282"/>
      <c r="F36" s="282"/>
    </row>
    <row r="37" spans="1:6" s="28" customFormat="1" ht="66">
      <c r="A37" s="270">
        <v>1</v>
      </c>
      <c r="B37" s="112" t="s">
        <v>110</v>
      </c>
      <c r="C37" s="270" t="s">
        <v>19</v>
      </c>
      <c r="D37" s="272"/>
      <c r="E37" s="274"/>
      <c r="F37" s="276"/>
    </row>
    <row r="38" spans="1:6" s="28" customFormat="1" ht="84.75" customHeight="1">
      <c r="A38" s="271"/>
      <c r="B38" s="112" t="s">
        <v>140</v>
      </c>
      <c r="C38" s="283"/>
      <c r="D38" s="273"/>
      <c r="E38" s="275"/>
      <c r="F38" s="277"/>
    </row>
    <row r="39" spans="1:7" ht="15">
      <c r="A39" s="270">
        <v>2</v>
      </c>
      <c r="B39" s="112" t="s">
        <v>111</v>
      </c>
      <c r="C39" s="283"/>
      <c r="D39" s="272">
        <v>45</v>
      </c>
      <c r="E39" s="274"/>
      <c r="F39" s="276"/>
      <c r="G39" s="28"/>
    </row>
    <row r="40" spans="1:7" ht="15">
      <c r="A40" s="271"/>
      <c r="B40" s="112" t="s">
        <v>112</v>
      </c>
      <c r="C40" s="283"/>
      <c r="D40" s="273"/>
      <c r="E40" s="275"/>
      <c r="F40" s="277"/>
      <c r="G40" s="28"/>
    </row>
    <row r="41" spans="1:7" ht="15">
      <c r="A41" s="270">
        <v>3</v>
      </c>
      <c r="B41" s="112" t="s">
        <v>113</v>
      </c>
      <c r="C41" s="283"/>
      <c r="D41" s="272">
        <v>14</v>
      </c>
      <c r="E41" s="274"/>
      <c r="F41" s="276"/>
      <c r="G41" s="28"/>
    </row>
    <row r="42" spans="1:7" ht="15">
      <c r="A42" s="271"/>
      <c r="B42" s="112" t="s">
        <v>114</v>
      </c>
      <c r="C42" s="271"/>
      <c r="D42" s="273"/>
      <c r="E42" s="275"/>
      <c r="F42" s="277"/>
      <c r="G42" s="28"/>
    </row>
    <row r="43" spans="1:7" ht="26.25">
      <c r="A43" s="270">
        <v>4</v>
      </c>
      <c r="B43" s="151" t="s">
        <v>150</v>
      </c>
      <c r="C43" s="118" t="s">
        <v>99</v>
      </c>
      <c r="D43" s="272">
        <v>1</v>
      </c>
      <c r="E43" s="274"/>
      <c r="F43" s="276"/>
      <c r="G43" s="28"/>
    </row>
    <row r="44" spans="1:7" ht="30" customHeight="1">
      <c r="A44" s="271"/>
      <c r="B44" s="112" t="s">
        <v>141</v>
      </c>
      <c r="C44" s="118" t="s">
        <v>100</v>
      </c>
      <c r="D44" s="273"/>
      <c r="E44" s="275"/>
      <c r="F44" s="277"/>
      <c r="G44" s="28"/>
    </row>
    <row r="45" spans="1:7" ht="15">
      <c r="A45" s="270">
        <v>5</v>
      </c>
      <c r="B45" s="112" t="s">
        <v>115</v>
      </c>
      <c r="C45" s="118" t="s">
        <v>99</v>
      </c>
      <c r="D45" s="272">
        <v>1</v>
      </c>
      <c r="E45" s="274"/>
      <c r="F45" s="276"/>
      <c r="G45" s="28"/>
    </row>
    <row r="46" spans="1:7" ht="15">
      <c r="A46" s="271"/>
      <c r="B46" s="112" t="s">
        <v>132</v>
      </c>
      <c r="C46" s="118" t="s">
        <v>100</v>
      </c>
      <c r="D46" s="273"/>
      <c r="E46" s="275"/>
      <c r="F46" s="277"/>
      <c r="G46" s="28"/>
    </row>
    <row r="47" spans="1:7" ht="15">
      <c r="A47" s="270">
        <v>6</v>
      </c>
      <c r="B47" s="112" t="s">
        <v>199</v>
      </c>
      <c r="C47" s="118" t="s">
        <v>99</v>
      </c>
      <c r="D47" s="272">
        <v>4</v>
      </c>
      <c r="E47" s="274"/>
      <c r="F47" s="276"/>
      <c r="G47" s="28"/>
    </row>
    <row r="48" spans="1:7" ht="15">
      <c r="A48" s="271"/>
      <c r="B48" s="112" t="s">
        <v>200</v>
      </c>
      <c r="C48" s="118" t="s">
        <v>100</v>
      </c>
      <c r="D48" s="273"/>
      <c r="E48" s="275"/>
      <c r="F48" s="277"/>
      <c r="G48" s="28"/>
    </row>
    <row r="49" spans="1:7" ht="15">
      <c r="A49" s="270">
        <v>7</v>
      </c>
      <c r="B49" s="112" t="s">
        <v>201</v>
      </c>
      <c r="C49" s="118" t="s">
        <v>99</v>
      </c>
      <c r="D49" s="272">
        <v>1</v>
      </c>
      <c r="E49" s="274"/>
      <c r="F49" s="276"/>
      <c r="G49" s="28"/>
    </row>
    <row r="50" spans="1:7" ht="15">
      <c r="A50" s="271"/>
      <c r="B50" s="112" t="s">
        <v>202</v>
      </c>
      <c r="C50" s="118" t="s">
        <v>100</v>
      </c>
      <c r="D50" s="273"/>
      <c r="E50" s="275"/>
      <c r="F50" s="277"/>
      <c r="G50" s="28"/>
    </row>
    <row r="51" spans="1:7" ht="39">
      <c r="A51" s="270">
        <v>8</v>
      </c>
      <c r="B51" s="112" t="s">
        <v>116</v>
      </c>
      <c r="C51" s="118" t="s">
        <v>99</v>
      </c>
      <c r="D51" s="272">
        <v>1</v>
      </c>
      <c r="E51" s="274"/>
      <c r="F51" s="276"/>
      <c r="G51" s="28"/>
    </row>
    <row r="52" spans="1:7" ht="39" customHeight="1">
      <c r="A52" s="271"/>
      <c r="B52" s="112" t="s">
        <v>117</v>
      </c>
      <c r="C52" s="118" t="s">
        <v>100</v>
      </c>
      <c r="D52" s="273"/>
      <c r="E52" s="275"/>
      <c r="F52" s="277"/>
      <c r="G52" s="28"/>
    </row>
    <row r="53" spans="1:7" ht="84.75" customHeight="1">
      <c r="A53" s="270">
        <v>9</v>
      </c>
      <c r="B53" s="112" t="s">
        <v>118</v>
      </c>
      <c r="C53" s="118" t="s">
        <v>99</v>
      </c>
      <c r="D53" s="272">
        <v>1</v>
      </c>
      <c r="E53" s="274"/>
      <c r="F53" s="276"/>
      <c r="G53" s="28"/>
    </row>
    <row r="54" spans="1:7" ht="78.75">
      <c r="A54" s="271"/>
      <c r="B54" s="112" t="s">
        <v>198</v>
      </c>
      <c r="C54" s="118" t="s">
        <v>100</v>
      </c>
      <c r="D54" s="273"/>
      <c r="E54" s="275"/>
      <c r="F54" s="277"/>
      <c r="G54" s="28"/>
    </row>
    <row r="55" spans="1:7" ht="105">
      <c r="A55" s="270">
        <v>10</v>
      </c>
      <c r="B55" s="112" t="s">
        <v>196</v>
      </c>
      <c r="C55" s="118" t="s">
        <v>99</v>
      </c>
      <c r="D55" s="272">
        <v>1</v>
      </c>
      <c r="E55" s="274"/>
      <c r="F55" s="276"/>
      <c r="G55" s="28"/>
    </row>
    <row r="56" spans="1:7" ht="117.75" customHeight="1">
      <c r="A56" s="271"/>
      <c r="B56" s="112" t="s">
        <v>197</v>
      </c>
      <c r="C56" s="118" t="s">
        <v>100</v>
      </c>
      <c r="D56" s="273"/>
      <c r="E56" s="275"/>
      <c r="F56" s="277"/>
      <c r="G56" s="28"/>
    </row>
    <row r="57" spans="1:7" ht="15">
      <c r="A57" s="270">
        <v>11</v>
      </c>
      <c r="B57" s="112" t="s">
        <v>142</v>
      </c>
      <c r="C57" s="118" t="s">
        <v>99</v>
      </c>
      <c r="D57" s="272">
        <v>1</v>
      </c>
      <c r="E57" s="274"/>
      <c r="F57" s="276"/>
      <c r="G57" s="28"/>
    </row>
    <row r="58" spans="1:7" ht="15">
      <c r="A58" s="271"/>
      <c r="B58" s="112" t="s">
        <v>143</v>
      </c>
      <c r="C58" s="118" t="s">
        <v>100</v>
      </c>
      <c r="D58" s="273"/>
      <c r="E58" s="275"/>
      <c r="F58" s="277"/>
      <c r="G58" s="28"/>
    </row>
    <row r="59" spans="1:7" ht="39">
      <c r="A59" s="270">
        <v>12</v>
      </c>
      <c r="B59" s="112" t="s">
        <v>212</v>
      </c>
      <c r="C59" s="118" t="s">
        <v>99</v>
      </c>
      <c r="D59" s="272">
        <v>1</v>
      </c>
      <c r="E59" s="274"/>
      <c r="F59" s="276"/>
      <c r="G59" s="28"/>
    </row>
    <row r="60" spans="1:7" ht="39">
      <c r="A60" s="271"/>
      <c r="B60" s="112" t="s">
        <v>214</v>
      </c>
      <c r="C60" s="118" t="s">
        <v>100</v>
      </c>
      <c r="D60" s="273"/>
      <c r="E60" s="275"/>
      <c r="F60" s="277"/>
      <c r="G60" s="28"/>
    </row>
    <row r="61" spans="1:7" ht="15">
      <c r="A61" s="270">
        <v>13</v>
      </c>
      <c r="B61" s="151" t="s">
        <v>215</v>
      </c>
      <c r="C61" s="118" t="s">
        <v>99</v>
      </c>
      <c r="D61" s="272">
        <v>1</v>
      </c>
      <c r="E61" s="274"/>
      <c r="F61" s="276"/>
      <c r="G61" s="28"/>
    </row>
    <row r="62" spans="1:7" ht="15" thickBot="1">
      <c r="A62" s="271"/>
      <c r="B62" s="112" t="s">
        <v>213</v>
      </c>
      <c r="C62" s="118" t="s">
        <v>100</v>
      </c>
      <c r="D62" s="273"/>
      <c r="E62" s="275"/>
      <c r="F62" s="277"/>
      <c r="G62" s="28"/>
    </row>
    <row r="63" spans="1:6" s="28" customFormat="1" ht="15.75" thickBot="1">
      <c r="A63" s="278" t="s">
        <v>119</v>
      </c>
      <c r="B63" s="279"/>
      <c r="C63" s="279"/>
      <c r="D63" s="279"/>
      <c r="E63" s="279"/>
      <c r="F63" s="121">
        <f>SUM(F37:F62)</f>
        <v>0</v>
      </c>
    </row>
    <row r="64" spans="1:6" s="28" customFormat="1" ht="23.25" customHeight="1" thickBot="1">
      <c r="A64" s="278" t="s">
        <v>120</v>
      </c>
      <c r="B64" s="279"/>
      <c r="C64" s="279"/>
      <c r="D64" s="279"/>
      <c r="E64" s="280"/>
      <c r="F64" s="122">
        <f>F63+F35+F21</f>
        <v>0</v>
      </c>
    </row>
    <row r="65" spans="1:7" ht="18" customHeight="1">
      <c r="A65" s="123"/>
      <c r="B65" s="123"/>
      <c r="G65" s="28"/>
    </row>
  </sheetData>
  <sheetProtection/>
  <autoFilter ref="A1:G65"/>
  <mergeCells count="111">
    <mergeCell ref="E47:E48"/>
    <mergeCell ref="F47:F48"/>
    <mergeCell ref="A49:A50"/>
    <mergeCell ref="D49:D50"/>
    <mergeCell ref="E49:E50"/>
    <mergeCell ref="F49:F50"/>
    <mergeCell ref="A15:A16"/>
    <mergeCell ref="D15:D16"/>
    <mergeCell ref="E15:E16"/>
    <mergeCell ref="F15:F16"/>
    <mergeCell ref="A57:A58"/>
    <mergeCell ref="D57:D58"/>
    <mergeCell ref="E57:E58"/>
    <mergeCell ref="F57:F58"/>
    <mergeCell ref="A19:A20"/>
    <mergeCell ref="D19:D20"/>
    <mergeCell ref="A2:F2"/>
    <mergeCell ref="A3:F3"/>
    <mergeCell ref="A4:F4"/>
    <mergeCell ref="A5:B5"/>
    <mergeCell ref="B6:F6"/>
    <mergeCell ref="A7:A8"/>
    <mergeCell ref="D7:D8"/>
    <mergeCell ref="E7:E8"/>
    <mergeCell ref="F7:F8"/>
    <mergeCell ref="A9:A10"/>
    <mergeCell ref="C9:C20"/>
    <mergeCell ref="D9:D12"/>
    <mergeCell ref="E9:E12"/>
    <mergeCell ref="F9:F12"/>
    <mergeCell ref="A11:A12"/>
    <mergeCell ref="A13:A14"/>
    <mergeCell ref="D13:D14"/>
    <mergeCell ref="E13:E14"/>
    <mergeCell ref="F13:F14"/>
    <mergeCell ref="E19:E20"/>
    <mergeCell ref="F19:F20"/>
    <mergeCell ref="A21:E21"/>
    <mergeCell ref="A23:F23"/>
    <mergeCell ref="B24:F24"/>
    <mergeCell ref="A25:A26"/>
    <mergeCell ref="D25:D26"/>
    <mergeCell ref="E25:E26"/>
    <mergeCell ref="F25:F26"/>
    <mergeCell ref="A27:A28"/>
    <mergeCell ref="D27:D28"/>
    <mergeCell ref="E27:E28"/>
    <mergeCell ref="F27:F28"/>
    <mergeCell ref="A29:A30"/>
    <mergeCell ref="D29:D30"/>
    <mergeCell ref="E29:E30"/>
    <mergeCell ref="F29:F30"/>
    <mergeCell ref="A31:A32"/>
    <mergeCell ref="D31:D32"/>
    <mergeCell ref="E31:E32"/>
    <mergeCell ref="F31:F32"/>
    <mergeCell ref="A33:A34"/>
    <mergeCell ref="D33:D34"/>
    <mergeCell ref="E33:E34"/>
    <mergeCell ref="F33:F34"/>
    <mergeCell ref="A35:E35"/>
    <mergeCell ref="B36:F36"/>
    <mergeCell ref="A37:A38"/>
    <mergeCell ref="C37:C42"/>
    <mergeCell ref="D37:D38"/>
    <mergeCell ref="E37:E38"/>
    <mergeCell ref="F37:F38"/>
    <mergeCell ref="A39:A40"/>
    <mergeCell ref="D39:D40"/>
    <mergeCell ref="E39:E40"/>
    <mergeCell ref="F39:F40"/>
    <mergeCell ref="A41:A42"/>
    <mergeCell ref="D41:D42"/>
    <mergeCell ref="E41:E42"/>
    <mergeCell ref="F41:F42"/>
    <mergeCell ref="A43:A44"/>
    <mergeCell ref="D43:D44"/>
    <mergeCell ref="E43:E44"/>
    <mergeCell ref="F43:F44"/>
    <mergeCell ref="A45:A46"/>
    <mergeCell ref="D45:D46"/>
    <mergeCell ref="E45:E46"/>
    <mergeCell ref="F45:F46"/>
    <mergeCell ref="A51:A52"/>
    <mergeCell ref="D51:D52"/>
    <mergeCell ref="E51:E52"/>
    <mergeCell ref="F51:F52"/>
    <mergeCell ref="A47:A48"/>
    <mergeCell ref="D47:D48"/>
    <mergeCell ref="E53:E54"/>
    <mergeCell ref="F53:F54"/>
    <mergeCell ref="A55:A56"/>
    <mergeCell ref="D55:D56"/>
    <mergeCell ref="E55:E56"/>
    <mergeCell ref="F55:F56"/>
    <mergeCell ref="A61:A62"/>
    <mergeCell ref="D61:D62"/>
    <mergeCell ref="E61:E62"/>
    <mergeCell ref="F61:F62"/>
    <mergeCell ref="A63:E63"/>
    <mergeCell ref="A64:E64"/>
    <mergeCell ref="A59:A60"/>
    <mergeCell ref="D59:D60"/>
    <mergeCell ref="E59:E60"/>
    <mergeCell ref="F59:F60"/>
    <mergeCell ref="A17:A18"/>
    <mergeCell ref="D17:D18"/>
    <mergeCell ref="E17:E18"/>
    <mergeCell ref="F17:F18"/>
    <mergeCell ref="A53:A54"/>
    <mergeCell ref="D53:D54"/>
  </mergeCells>
  <printOptions verticalCentered="1"/>
  <pageMargins left="0.2755905511811024" right="0.1968503937007874" top="0.31496062992125984" bottom="0.31496062992125984" header="0.31496062992125984" footer="0.31496062992125984"/>
  <pageSetup horizontalDpi="600" verticalDpi="600" orientation="portrait" paperSize="9" scale="70" r:id="rId2"/>
  <rowBreaks count="1" manualBreakCount="1">
    <brk id="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Kujt 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 arch</dc:creator>
  <cp:keywords/>
  <dc:description/>
  <cp:lastModifiedBy>Nino Khokhobaia</cp:lastModifiedBy>
  <cp:lastPrinted>2019-03-18T12:45:51Z</cp:lastPrinted>
  <dcterms:created xsi:type="dcterms:W3CDTF">2000-06-18T07:49:14Z</dcterms:created>
  <dcterms:modified xsi:type="dcterms:W3CDTF">2019-09-19T08:13:24Z</dcterms:modified>
  <cp:category/>
  <cp:version/>
  <cp:contentType/>
  <cp:contentStatus/>
</cp:coreProperties>
</file>